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480" yWindow="60" windowWidth="10380" windowHeight="6030" activeTab="0"/>
  </bookViews>
  <sheets>
    <sheet name="8201journey" sheetId="1" r:id="rId1"/>
  </sheets>
  <definedNames/>
  <calcPr fullCalcOnLoad="1"/>
</workbook>
</file>

<file path=xl/sharedStrings.xml><?xml version="1.0" encoding="utf-8"?>
<sst xmlns="http://schemas.openxmlformats.org/spreadsheetml/2006/main" count="67" uniqueCount="41">
  <si>
    <t>Journey to school</t>
  </si>
  <si>
    <t>Title</t>
  </si>
  <si>
    <t>x-axis</t>
  </si>
  <si>
    <t>y-axis</t>
  </si>
  <si>
    <t>Going on holiday</t>
  </si>
  <si>
    <t>The cycle journey</t>
  </si>
  <si>
    <t>When did the traveller stop for a rest?</t>
  </si>
  <si>
    <t>When was the traveller going fastest?</t>
  </si>
  <si>
    <t>Coming home</t>
  </si>
  <si>
    <t>Time (h)</t>
  </si>
  <si>
    <t>Time (min)</t>
  </si>
  <si>
    <t>Distance (km)</t>
  </si>
  <si>
    <t>What was the average speed for the whole journey</t>
  </si>
  <si>
    <t>AB</t>
  </si>
  <si>
    <t>BC</t>
  </si>
  <si>
    <t>DE</t>
  </si>
  <si>
    <t>CD</t>
  </si>
  <si>
    <t>A1</t>
  </si>
  <si>
    <t>A2</t>
  </si>
  <si>
    <t>A3</t>
  </si>
  <si>
    <t>A4</t>
  </si>
  <si>
    <t>TestA1</t>
  </si>
  <si>
    <t>TestA2</t>
  </si>
  <si>
    <t>TestA3</t>
  </si>
  <si>
    <t>TestA4</t>
  </si>
  <si>
    <t>m</t>
  </si>
  <si>
    <t>The train journey</t>
  </si>
  <si>
    <t>The holiday journey</t>
  </si>
  <si>
    <t>Coming home from holiday</t>
  </si>
  <si>
    <t>Time (m)</t>
  </si>
  <si>
    <t>Returning from holiday</t>
  </si>
  <si>
    <t>Cycling home</t>
  </si>
  <si>
    <t>The cycle ride</t>
  </si>
  <si>
    <t>The visit</t>
  </si>
  <si>
    <t>note that the last two answers are not calculated</t>
  </si>
  <si>
    <t>Please answer the questions above.</t>
  </si>
  <si>
    <t>You do not yet have four correct answers.  Keep trying.</t>
  </si>
  <si>
    <t>Congratulations, all the answers are right.  Try another.</t>
  </si>
  <si>
    <t>What was the fastest speed in km/h?</t>
  </si>
  <si>
    <t>What was the fastest speed (in km/h)?</t>
  </si>
  <si>
    <t>(in km/h)?</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</si>
</sst>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10">
    <font>
      <sz val="10"/>
      <name val="Arial"/>
      <family val="0"/>
    </font>
    <font>
      <sz val="10"/>
      <color indexed="8"/>
      <name val="Arial"/>
      <family val="2"/>
    </font>
    <font>
      <b/>
      <sz val="9"/>
      <name val="Arial"/>
      <family val="2"/>
    </font>
    <font>
      <b/>
      <sz val="10"/>
      <name val="Arial"/>
      <family val="2"/>
    </font>
    <font>
      <sz val="10"/>
      <color indexed="52"/>
      <name val="Arial"/>
      <family val="2"/>
    </font>
    <font>
      <sz val="10"/>
      <color indexed="40"/>
      <name val="Arial"/>
      <family val="2"/>
    </font>
    <font>
      <b/>
      <sz val="9"/>
      <color indexed="40"/>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47"/>
        <bgColor indexed="64"/>
      </patternFill>
    </fill>
    <fill>
      <patternFill patternType="solid">
        <fgColor indexed="45"/>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NumberFormat="1" applyAlignment="1" applyProtection="1">
      <alignment vertical="center"/>
      <protection hidden="1"/>
    </xf>
    <xf numFmtId="0" fontId="0" fillId="2" borderId="1" xfId="0" applyNumberFormat="1" applyFill="1" applyBorder="1" applyAlignment="1" applyProtection="1">
      <alignment horizontal="center" vertical="center"/>
      <protection hidden="1" locked="0"/>
    </xf>
    <xf numFmtId="0" fontId="0" fillId="2" borderId="2" xfId="0" applyNumberFormat="1" applyFill="1" applyBorder="1" applyAlignment="1" applyProtection="1">
      <alignment horizontal="center" vertical="center"/>
      <protection hidden="1" locked="0"/>
    </xf>
    <xf numFmtId="0" fontId="5" fillId="0" borderId="0" xfId="0" applyNumberFormat="1" applyFont="1" applyAlignment="1" applyProtection="1">
      <alignment vertical="center"/>
      <protection hidden="1"/>
    </xf>
    <xf numFmtId="0" fontId="5" fillId="0" borderId="0" xfId="0" applyNumberFormat="1" applyFont="1" applyFill="1" applyAlignment="1" applyProtection="1">
      <alignment vertical="center"/>
      <protection hidden="1"/>
    </xf>
    <xf numFmtId="0" fontId="0" fillId="3" borderId="0" xfId="0" applyNumberFormat="1" applyFill="1" applyAlignment="1" applyProtection="1">
      <alignment vertical="center"/>
      <protection hidden="1"/>
    </xf>
    <xf numFmtId="0" fontId="4" fillId="3" borderId="0" xfId="0" applyNumberFormat="1" applyFont="1" applyFill="1" applyAlignment="1" applyProtection="1">
      <alignment vertical="center"/>
      <protection hidden="1"/>
    </xf>
    <xf numFmtId="0" fontId="5" fillId="3" borderId="0" xfId="0" applyNumberFormat="1" applyFont="1" applyFill="1" applyAlignment="1" applyProtection="1">
      <alignment vertical="center"/>
      <protection hidden="1"/>
    </xf>
    <xf numFmtId="0" fontId="6" fillId="3" borderId="0" xfId="0" applyNumberFormat="1" applyFont="1" applyFill="1" applyAlignment="1" applyProtection="1">
      <alignment vertical="center"/>
      <protection hidden="1"/>
    </xf>
    <xf numFmtId="0" fontId="0" fillId="4" borderId="3" xfId="0" applyNumberFormat="1" applyFill="1" applyBorder="1" applyAlignment="1" applyProtection="1">
      <alignment vertical="center"/>
      <protection hidden="1"/>
    </xf>
    <xf numFmtId="0" fontId="0" fillId="4" borderId="4" xfId="0" applyNumberFormat="1" applyFill="1" applyBorder="1" applyAlignment="1" applyProtection="1">
      <alignment vertical="center"/>
      <protection hidden="1"/>
    </xf>
    <xf numFmtId="0" fontId="0" fillId="4" borderId="5" xfId="0" applyNumberFormat="1" applyFill="1" applyBorder="1" applyAlignment="1" applyProtection="1">
      <alignment vertical="center"/>
      <protection hidden="1"/>
    </xf>
    <xf numFmtId="0" fontId="0" fillId="4" borderId="6" xfId="0" applyNumberFormat="1" applyFill="1" applyBorder="1" applyAlignment="1" applyProtection="1">
      <alignment vertical="center"/>
      <protection hidden="1"/>
    </xf>
    <xf numFmtId="0" fontId="0" fillId="4" borderId="7" xfId="0" applyNumberFormat="1" applyFill="1" applyBorder="1" applyAlignment="1" applyProtection="1">
      <alignment vertical="center"/>
      <protection hidden="1"/>
    </xf>
    <xf numFmtId="0" fontId="0" fillId="4" borderId="8" xfId="0" applyNumberFormat="1" applyFill="1" applyBorder="1" applyAlignment="1" applyProtection="1">
      <alignment vertical="center"/>
      <protection hidden="1"/>
    </xf>
    <xf numFmtId="0" fontId="0" fillId="4" borderId="9" xfId="0" applyNumberFormat="1" applyFill="1" applyBorder="1" applyAlignment="1" applyProtection="1">
      <alignment vertical="center"/>
      <protection hidden="1"/>
    </xf>
    <xf numFmtId="0" fontId="0" fillId="4" borderId="10" xfId="0" applyNumberFormat="1" applyFill="1" applyBorder="1" applyAlignment="1" applyProtection="1">
      <alignment vertical="center"/>
      <protection hidden="1"/>
    </xf>
    <xf numFmtId="0" fontId="0" fillId="4" borderId="11" xfId="0" applyNumberFormat="1" applyFill="1" applyBorder="1" applyAlignment="1" applyProtection="1">
      <alignment vertical="center"/>
      <protection hidden="1"/>
    </xf>
    <xf numFmtId="0" fontId="0" fillId="2" borderId="2" xfId="0" applyNumberFormat="1" applyFill="1" applyBorder="1" applyAlignment="1" applyProtection="1">
      <alignment horizontal="center" vertical="center"/>
      <protection hidden="1" locked="0"/>
    </xf>
    <xf numFmtId="0" fontId="0" fillId="0" borderId="12" xfId="0" applyBorder="1" applyAlignment="1" applyProtection="1">
      <alignment horizontal="center" vertical="center"/>
      <protection hidden="1" locked="0"/>
    </xf>
    <xf numFmtId="0" fontId="3" fillId="5" borderId="6" xfId="0" applyNumberFormat="1" applyFont="1" applyFill="1" applyBorder="1" applyAlignment="1" applyProtection="1">
      <alignment horizontal="center" vertical="center" wrapText="1"/>
      <protection hidden="1"/>
    </xf>
    <xf numFmtId="0" fontId="3" fillId="5" borderId="7" xfId="0" applyNumberFormat="1" applyFont="1" applyFill="1" applyBorder="1" applyAlignment="1" applyProtection="1">
      <alignment horizontal="center" vertical="center" wrapText="1"/>
      <protection hidden="1"/>
    </xf>
    <xf numFmtId="0" fontId="3" fillId="5" borderId="8" xfId="0" applyNumberFormat="1" applyFont="1" applyFill="1" applyBorder="1" applyAlignment="1" applyProtection="1">
      <alignment horizontal="center" vertical="center" wrapText="1"/>
      <protection hidden="1"/>
    </xf>
    <xf numFmtId="0" fontId="3" fillId="5" borderId="13" xfId="0" applyNumberFormat="1" applyFont="1" applyFill="1" applyBorder="1" applyAlignment="1" applyProtection="1">
      <alignment horizontal="center" vertical="center" wrapText="1"/>
      <protection hidden="1"/>
    </xf>
    <xf numFmtId="0" fontId="3" fillId="5" borderId="0" xfId="0" applyNumberFormat="1" applyFont="1" applyFill="1" applyBorder="1" applyAlignment="1" applyProtection="1">
      <alignment horizontal="center" vertical="center" wrapText="1"/>
      <protection hidden="1"/>
    </xf>
    <xf numFmtId="0" fontId="3" fillId="5" borderId="14" xfId="0" applyNumberFormat="1" applyFont="1" applyFill="1" applyBorder="1" applyAlignment="1" applyProtection="1">
      <alignment horizontal="center" vertical="center" wrapText="1"/>
      <protection hidden="1"/>
    </xf>
    <xf numFmtId="0" fontId="3" fillId="5" borderId="9" xfId="0" applyNumberFormat="1" applyFont="1" applyFill="1" applyBorder="1" applyAlignment="1" applyProtection="1">
      <alignment horizontal="center" vertical="center" wrapText="1"/>
      <protection hidden="1"/>
    </xf>
    <xf numFmtId="0" fontId="3" fillId="5" borderId="10" xfId="0" applyNumberFormat="1" applyFont="1" applyFill="1" applyBorder="1" applyAlignment="1" applyProtection="1">
      <alignment horizontal="center" vertical="center" wrapText="1"/>
      <protection hidden="1"/>
    </xf>
    <xf numFmtId="0" fontId="3" fillId="5" borderId="11" xfId="0" applyNumberFormat="1" applyFont="1" applyFill="1" applyBorder="1" applyAlignment="1" applyProtection="1">
      <alignment horizontal="center" vertical="center"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0000"/>
      </font>
      <fill>
        <patternFill>
          <bgColor rgb="FFFF0000"/>
        </patternFill>
      </fill>
      <border/>
    </dxf>
    <dxf>
      <font>
        <b/>
        <i val="0"/>
        <color rgb="FF00CCFF"/>
      </font>
      <fill>
        <patternFill>
          <bgColor rgb="FF00CCFF"/>
        </patternFill>
      </fill>
      <border/>
    </dxf>
    <dxf>
      <font>
        <b/>
        <i val="0"/>
        <color rgb="FFFFFF00"/>
      </font>
      <fill>
        <patternFill>
          <bgColor rgb="FFFFFF00"/>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'8201journey'!$BA$10</c:f>
        </c:strRef>
      </c:tx>
      <c:layout>
        <c:manualLayout>
          <c:xMode val="factor"/>
          <c:yMode val="factor"/>
          <c:x val="0.02875"/>
          <c:y val="-0.02075"/>
        </c:manualLayout>
      </c:layout>
      <c:spPr>
        <a:noFill/>
        <a:ln>
          <a:noFill/>
        </a:ln>
      </c:spPr>
      <c:txPr>
        <a:bodyPr vert="horz" rot="0"/>
        <a:lstStyle/>
        <a:p>
          <a:pPr>
            <a:defRPr lang="en-US" cap="none" sz="900" b="1" i="0" u="none" baseline="0">
              <a:latin typeface="Arial"/>
              <a:ea typeface="Arial"/>
              <a:cs typeface="Arial"/>
            </a:defRPr>
          </a:pPr>
        </a:p>
      </c:txPr>
    </c:title>
    <c:plotArea>
      <c:layout>
        <c:manualLayout>
          <c:xMode val="edge"/>
          <c:yMode val="edge"/>
          <c:x val="0.05175"/>
          <c:y val="0.08725"/>
          <c:w val="0.94525"/>
          <c:h val="0.80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dPt>
            <c:idx val="0"/>
            <c:marker>
              <c:symbol val="circle"/>
              <c:size val="5"/>
              <c:spPr>
                <a:solidFill>
                  <a:srgbClr val="FFFF00"/>
                </a:solidFill>
                <a:ln>
                  <a:solidFill>
                    <a:srgbClr val="FFFF00"/>
                  </a:solidFill>
                </a:ln>
              </c:spPr>
            </c:marker>
          </c:dPt>
          <c:dPt>
            <c:idx val="1"/>
            <c:marker>
              <c:symbol val="circle"/>
              <c:size val="5"/>
              <c:spPr>
                <a:solidFill>
                  <a:srgbClr val="FF0000"/>
                </a:solidFill>
                <a:ln>
                  <a:solidFill>
                    <a:srgbClr val="FF0000"/>
                  </a:solidFill>
                </a:ln>
              </c:spPr>
            </c:marker>
          </c:dPt>
          <c:dPt>
            <c:idx val="2"/>
            <c:marker>
              <c:symbol val="circle"/>
              <c:size val="5"/>
              <c:spPr>
                <a:solidFill>
                  <a:srgbClr val="993366"/>
                </a:solidFill>
                <a:ln>
                  <a:solidFill>
                    <a:srgbClr val="993366"/>
                  </a:solidFill>
                </a:ln>
              </c:spPr>
            </c:marker>
          </c:dPt>
          <c:dPt>
            <c:idx val="3"/>
            <c:marker>
              <c:symbol val="circle"/>
              <c:size val="5"/>
              <c:spPr>
                <a:solidFill>
                  <a:srgbClr val="008000"/>
                </a:solidFill>
                <a:ln>
                  <a:solidFill>
                    <a:srgbClr val="008000"/>
                  </a:solidFill>
                </a:ln>
              </c:spPr>
            </c:marker>
          </c:dPt>
          <c:dPt>
            <c:idx val="4"/>
            <c:marker>
              <c:symbol val="circle"/>
              <c:size val="5"/>
              <c:spPr>
                <a:solidFill>
                  <a:srgbClr val="000000"/>
                </a:solidFill>
                <a:ln>
                  <a:solidFill>
                    <a:srgbClr val="000000"/>
                  </a:solidFill>
                </a:ln>
              </c:spPr>
            </c:marker>
          </c:dPt>
          <c:dLbls>
            <c:dLbl>
              <c:idx val="0"/>
              <c:tx>
                <c:rich>
                  <a:bodyPr vert="horz" rot="0" anchor="ctr"/>
                  <a:lstStyle/>
                  <a:p>
                    <a:pPr algn="ctr" rtl="1">
                      <a:defRPr/>
                    </a:pPr>
                    <a:r>
                      <a:rPr lang="en-US"/>
                      <a:t>A</a:t>
                    </a:r>
                  </a:p>
                </c:rich>
              </c:tx>
              <c:numFmt formatCode="General" sourceLinked="1"/>
              <c:showLegendKey val="0"/>
              <c:showVal val="0"/>
              <c:showBubbleSize val="0"/>
              <c:showCatName val="1"/>
              <c:showSerName val="0"/>
              <c:showPercent val="0"/>
            </c:dLbl>
            <c:dLbl>
              <c:idx val="1"/>
              <c:tx>
                <c:rich>
                  <a:bodyPr vert="horz" rot="0" anchor="ctr"/>
                  <a:lstStyle/>
                  <a:p>
                    <a:pPr algn="ctr" rtl="1">
                      <a:defRPr/>
                    </a:pPr>
                    <a:r>
                      <a:rPr lang="en-US"/>
                      <a:t>B</a:t>
                    </a:r>
                  </a:p>
                </c:rich>
              </c:tx>
              <c:numFmt formatCode="General" sourceLinked="1"/>
              <c:showLegendKey val="0"/>
              <c:showVal val="0"/>
              <c:showBubbleSize val="0"/>
              <c:showCatName val="1"/>
              <c:showSerName val="0"/>
              <c:showPercent val="0"/>
            </c:dLbl>
            <c:dLbl>
              <c:idx val="2"/>
              <c:tx>
                <c:rich>
                  <a:bodyPr vert="horz" rot="0" anchor="ctr"/>
                  <a:lstStyle/>
                  <a:p>
                    <a:pPr algn="ctr" rtl="1">
                      <a:defRPr/>
                    </a:pPr>
                    <a:r>
                      <a:rPr lang="en-US"/>
                      <a:t>C</a:t>
                    </a:r>
                  </a:p>
                </c:rich>
              </c:tx>
              <c:numFmt formatCode="General" sourceLinked="1"/>
              <c:showLegendKey val="0"/>
              <c:showVal val="0"/>
              <c:showBubbleSize val="0"/>
              <c:showCatName val="1"/>
              <c:showSerName val="0"/>
              <c:showPercent val="0"/>
            </c:dLbl>
            <c:dLbl>
              <c:idx val="3"/>
              <c:tx>
                <c:rich>
                  <a:bodyPr vert="horz" rot="0" anchor="ctr"/>
                  <a:lstStyle/>
                  <a:p>
                    <a:pPr algn="ctr" rtl="1">
                      <a:defRPr/>
                    </a:pPr>
                    <a:r>
                      <a:rPr lang="en-US"/>
                      <a:t>D</a:t>
                    </a:r>
                  </a:p>
                </c:rich>
              </c:tx>
              <c:numFmt formatCode="General" sourceLinked="1"/>
              <c:showLegendKey val="0"/>
              <c:showVal val="0"/>
              <c:showBubbleSize val="0"/>
              <c:showCatName val="1"/>
              <c:showSerName val="0"/>
              <c:showPercent val="0"/>
            </c:dLbl>
            <c:dLbl>
              <c:idx val="4"/>
              <c:tx>
                <c:rich>
                  <a:bodyPr vert="horz" rot="0" anchor="ctr"/>
                  <a:lstStyle/>
                  <a:p>
                    <a:pPr algn="ctr" rtl="1">
                      <a:defRPr/>
                    </a:pPr>
                    <a:r>
                      <a:rPr lang="en-US"/>
                      <a:t>E</a:t>
                    </a:r>
                  </a:p>
                </c:rich>
              </c:tx>
              <c:numFmt formatCode="General" sourceLinked="1"/>
              <c:showLegendKey val="0"/>
              <c:showVal val="0"/>
              <c:showBubbleSize val="0"/>
              <c:showCatName val="1"/>
              <c:showSerName val="0"/>
              <c:showPercent val="0"/>
            </c:dLbl>
            <c:delete val="1"/>
          </c:dLbls>
          <c:xVal>
            <c:numRef>
              <c:f>'8201journey'!$BA$4:$BA$9</c:f>
              <c:numCache/>
            </c:numRef>
          </c:xVal>
          <c:yVal>
            <c:numRef>
              <c:f>'8201journey'!$BB$4:$BB$9</c:f>
              <c:numCache/>
            </c:numRef>
          </c:yVal>
          <c:smooth val="0"/>
        </c:ser>
        <c:axId val="16811202"/>
        <c:axId val="18442531"/>
      </c:scatterChart>
      <c:valAx>
        <c:axId val="16811202"/>
        <c:scaling>
          <c:orientation val="minMax"/>
        </c:scaling>
        <c:axPos val="b"/>
        <c:title>
          <c:tx>
            <c:strRef>
              <c:f>'8201journey'!$BA$11</c:f>
            </c:strRef>
          </c:tx>
          <c:layout/>
          <c:overlay val="0"/>
          <c:spPr>
            <a:noFill/>
            <a:ln>
              <a:noFill/>
            </a:ln>
          </c:spPr>
          <c:txPr>
            <a:bodyPr vert="horz" rot="0"/>
            <a:lstStyle/>
            <a:p>
              <a:pPr>
                <a:defRPr lang="en-US" cap="none" sz="900" b="1" i="0" u="none" baseline="0">
                  <a:latin typeface="Arial"/>
                  <a:ea typeface="Arial"/>
                  <a:cs typeface="Arial"/>
                </a:defRPr>
              </a:pPr>
            </a:p>
          </c:txPr>
        </c:title>
        <c:majorGridlines>
          <c:spPr>
            <a:ln w="3175">
              <a:solidFill>
                <a:srgbClr val="FF0000"/>
              </a:solidFill>
              <a:prstDash val="sysDot"/>
            </a:ln>
          </c:spPr>
        </c:majorGridlines>
        <c:delete val="0"/>
        <c:numFmt formatCode="General" sourceLinked="1"/>
        <c:majorTickMark val="out"/>
        <c:minorTickMark val="none"/>
        <c:tickLblPos val="nextTo"/>
        <c:crossAx val="18442531"/>
        <c:crosses val="autoZero"/>
        <c:crossBetween val="midCat"/>
        <c:dispUnits/>
      </c:valAx>
      <c:valAx>
        <c:axId val="18442531"/>
        <c:scaling>
          <c:orientation val="minMax"/>
        </c:scaling>
        <c:axPos val="l"/>
        <c:title>
          <c:tx>
            <c:strRef>
              <c:f>'8201journey'!$BA$12</c:f>
            </c:strRef>
          </c:tx>
          <c:layout>
            <c:manualLayout>
              <c:xMode val="factor"/>
              <c:yMode val="factor"/>
              <c:x val="-0.009"/>
              <c:y val="-0.0015"/>
            </c:manualLayout>
          </c:layout>
          <c:overlay val="0"/>
          <c:spPr>
            <a:noFill/>
            <a:ln>
              <a:noFill/>
            </a:ln>
          </c:spPr>
          <c:txPr>
            <a:bodyPr vert="horz" rot="-5400000"/>
            <a:lstStyle/>
            <a:p>
              <a:pPr>
                <a:defRPr lang="en-US" cap="none" sz="900" b="1" i="0" u="none" baseline="0">
                  <a:latin typeface="Arial"/>
                  <a:ea typeface="Arial"/>
                  <a:cs typeface="Arial"/>
                </a:defRPr>
              </a:pPr>
            </a:p>
          </c:txPr>
        </c:title>
        <c:majorGridlines>
          <c:spPr>
            <a:ln w="3175">
              <a:solidFill>
                <a:srgbClr val="FF0000"/>
              </a:solidFill>
              <a:prstDash val="sysDot"/>
            </a:ln>
          </c:spPr>
        </c:majorGridlines>
        <c:delete val="0"/>
        <c:numFmt formatCode="General" sourceLinked="1"/>
        <c:majorTickMark val="out"/>
        <c:minorTickMark val="none"/>
        <c:tickLblPos val="nextTo"/>
        <c:crossAx val="16811202"/>
        <c:crosses val="autoZero"/>
        <c:crossBetween val="midCat"/>
        <c:dispUnits/>
      </c:valAx>
      <c:spPr>
        <a:solidFill>
          <a:srgbClr val="CCCCFF"/>
        </a:solidFill>
        <a:ln w="3175">
          <a:noFill/>
        </a:ln>
      </c:spPr>
    </c:plotArea>
    <c:plotVisOnly val="1"/>
    <c:dispBlanksAs val="gap"/>
    <c:showDLblsOverMax val="0"/>
  </c:chart>
  <c:spPr>
    <a:solidFill>
      <a:srgbClr val="CCCCFF"/>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47625</xdr:rowOff>
    </xdr:from>
    <xdr:to>
      <xdr:col>10</xdr:col>
      <xdr:colOff>19050</xdr:colOff>
      <xdr:row>4</xdr:row>
      <xdr:rowOff>76200</xdr:rowOff>
    </xdr:to>
    <xdr:sp>
      <xdr:nvSpPr>
        <xdr:cNvPr id="1" name="TextBox 1"/>
        <xdr:cNvSpPr txBox="1">
          <a:spLocks noChangeArrowheads="1"/>
        </xdr:cNvSpPr>
      </xdr:nvSpPr>
      <xdr:spPr>
        <a:xfrm>
          <a:off x="142875" y="123825"/>
          <a:ext cx="3419475" cy="514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this activity you can look at travel graphs. There are four questions on each one. After you have answered the questions you should describe the journey in your book.
</a:t>
          </a:r>
        </a:p>
      </xdr:txBody>
    </xdr:sp>
    <xdr:clientData/>
  </xdr:twoCellAnchor>
  <xdr:twoCellAnchor>
    <xdr:from>
      <xdr:col>10</xdr:col>
      <xdr:colOff>47625</xdr:colOff>
      <xdr:row>1</xdr:row>
      <xdr:rowOff>47625</xdr:rowOff>
    </xdr:from>
    <xdr:to>
      <xdr:col>24</xdr:col>
      <xdr:colOff>161925</xdr:colOff>
      <xdr:row>18</xdr:row>
      <xdr:rowOff>133350</xdr:rowOff>
    </xdr:to>
    <xdr:graphicFrame>
      <xdr:nvGraphicFramePr>
        <xdr:cNvPr id="2" name="Chart 7"/>
        <xdr:cNvGraphicFramePr/>
      </xdr:nvGraphicFramePr>
      <xdr:xfrm>
        <a:off x="3590925" y="123825"/>
        <a:ext cx="3219450" cy="29337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4</xdr:row>
      <xdr:rowOff>123825</xdr:rowOff>
    </xdr:from>
    <xdr:to>
      <xdr:col>10</xdr:col>
      <xdr:colOff>19050</xdr:colOff>
      <xdr:row>12</xdr:row>
      <xdr:rowOff>66675</xdr:rowOff>
    </xdr:to>
    <xdr:grpSp>
      <xdr:nvGrpSpPr>
        <xdr:cNvPr id="3" name="Group 26"/>
        <xdr:cNvGrpSpPr>
          <a:grpSpLocks/>
        </xdr:cNvGrpSpPr>
      </xdr:nvGrpSpPr>
      <xdr:grpSpPr>
        <a:xfrm>
          <a:off x="142875" y="685800"/>
          <a:ext cx="3419475" cy="1257300"/>
          <a:chOff x="15" y="72"/>
          <a:chExt cx="359" cy="132"/>
        </a:xfrm>
        <a:solidFill>
          <a:srgbClr val="FFFFFF"/>
        </a:solidFill>
      </xdr:grpSpPr>
      <xdr:sp>
        <xdr:nvSpPr>
          <xdr:cNvPr id="4" name="TextBox 2"/>
          <xdr:cNvSpPr txBox="1">
            <a:spLocks noChangeArrowheads="1"/>
          </xdr:cNvSpPr>
        </xdr:nvSpPr>
        <xdr:spPr>
          <a:xfrm>
            <a:off x="15" y="72"/>
            <a:ext cx="359" cy="13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Type your answers into the white cells. When you have answered all four questions you will be told if they are all correct. If you get any wrong you can keep changing answers until they are all correct.
Click on the arrow      for the answers to the first two questions.</a:t>
            </a:r>
          </a:p>
        </xdr:txBody>
      </xdr:sp>
      <xdr:grpSp>
        <xdr:nvGrpSpPr>
          <xdr:cNvPr id="5" name="Group 16"/>
          <xdr:cNvGrpSpPr>
            <a:grpSpLocks/>
          </xdr:cNvGrpSpPr>
        </xdr:nvGrpSpPr>
        <xdr:grpSpPr>
          <a:xfrm>
            <a:off x="127" y="159"/>
            <a:ext cx="15" cy="14"/>
            <a:chOff x="3402" y="4536"/>
            <a:chExt cx="2268" cy="1701"/>
          </a:xfrm>
          <a:solidFill>
            <a:srgbClr val="FFFFFF"/>
          </a:solidFill>
        </xdr:grpSpPr>
        <xdr:sp>
          <xdr:nvSpPr>
            <xdr:cNvPr id="6" name="AutoShape 17"/>
            <xdr:cNvSpPr>
              <a:spLocks/>
            </xdr:cNvSpPr>
          </xdr:nvSpPr>
          <xdr:spPr>
            <a:xfrm>
              <a:off x="3402" y="4536"/>
              <a:ext cx="2268" cy="1701"/>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8"/>
            <xdr:cNvSpPr>
              <a:spLocks/>
            </xdr:cNvSpPr>
          </xdr:nvSpPr>
          <xdr:spPr>
            <a:xfrm flipH="1" flipV="1">
              <a:off x="3685" y="5103"/>
              <a:ext cx="1701" cy="567"/>
            </a:xfrm>
            <a:prstGeom prst="triangl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P38"/>
  <sheetViews>
    <sheetView tabSelected="1" workbookViewId="0" topLeftCell="A1">
      <selection activeCell="J14" sqref="J14"/>
    </sheetView>
  </sheetViews>
  <sheetFormatPr defaultColWidth="9.140625" defaultRowHeight="12.75"/>
  <cols>
    <col min="1" max="1" width="1.7109375" style="1" customWidth="1"/>
    <col min="2" max="2" width="7.421875" style="1" customWidth="1"/>
    <col min="3" max="9" width="5.140625" style="1" customWidth="1"/>
    <col min="10" max="10" width="8.00390625" style="1" customWidth="1"/>
    <col min="11" max="11" width="2.8515625" style="1" customWidth="1"/>
    <col min="12" max="15" width="5.140625" style="1" customWidth="1"/>
    <col min="16" max="25" width="2.57421875" style="1" customWidth="1"/>
    <col min="26" max="48" width="2.57421875" style="1" hidden="1" customWidth="1"/>
    <col min="49" max="49" width="4.7109375" style="4" customWidth="1"/>
    <col min="50" max="50" width="4.57421875" style="4" customWidth="1"/>
    <col min="51" max="51" width="4.00390625" style="5" customWidth="1"/>
    <col min="52" max="52" width="4.28125" style="5" customWidth="1"/>
    <col min="53" max="53" width="5.421875" style="5" customWidth="1"/>
    <col min="54" max="79" width="4.28125" style="5" customWidth="1"/>
    <col min="80" max="96" width="2.57421875" style="5" customWidth="1"/>
    <col min="97" max="16384" width="2.57421875" style="1" customWidth="1"/>
  </cols>
  <sheetData>
    <row r="1" spans="1:94" ht="6" customHeight="1">
      <c r="A1" s="6"/>
      <c r="B1" s="6"/>
      <c r="C1" s="6"/>
      <c r="D1" s="6"/>
      <c r="E1" s="6"/>
      <c r="F1" s="6"/>
      <c r="G1" s="6"/>
      <c r="H1" s="6"/>
      <c r="I1" s="6"/>
      <c r="J1" s="6"/>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row>
    <row r="2" spans="1:94" ht="12.75">
      <c r="A2" s="6"/>
      <c r="B2" s="6"/>
      <c r="C2" s="6"/>
      <c r="D2" s="6"/>
      <c r="E2" s="6"/>
      <c r="F2" s="6"/>
      <c r="G2" s="6"/>
      <c r="H2" s="6"/>
      <c r="I2" s="6"/>
      <c r="J2" s="6"/>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f ca="1">INT(RAND()*10)+1</f>
        <v>1</v>
      </c>
      <c r="AX2" s="8">
        <f>AW2*2</f>
        <v>2</v>
      </c>
      <c r="AY2" s="8">
        <f>AX2+1</f>
        <v>3</v>
      </c>
      <c r="AZ2" s="8"/>
      <c r="BA2" s="8"/>
      <c r="BB2" s="8"/>
      <c r="BC2" s="8">
        <v>1</v>
      </c>
      <c r="BD2" s="8">
        <f>BC2+1</f>
        <v>2</v>
      </c>
      <c r="BE2" s="8">
        <f>BD2+1</f>
        <v>3</v>
      </c>
      <c r="BF2" s="8">
        <f aca="true" t="shared" si="0" ref="BF2:CA2">BE2+1</f>
        <v>4</v>
      </c>
      <c r="BG2" s="8">
        <f t="shared" si="0"/>
        <v>5</v>
      </c>
      <c r="BH2" s="8">
        <f t="shared" si="0"/>
        <v>6</v>
      </c>
      <c r="BI2" s="8">
        <f t="shared" si="0"/>
        <v>7</v>
      </c>
      <c r="BJ2" s="8">
        <f t="shared" si="0"/>
        <v>8</v>
      </c>
      <c r="BK2" s="8">
        <f t="shared" si="0"/>
        <v>9</v>
      </c>
      <c r="BL2" s="8">
        <f t="shared" si="0"/>
        <v>10</v>
      </c>
      <c r="BM2" s="8">
        <f t="shared" si="0"/>
        <v>11</v>
      </c>
      <c r="BN2" s="8">
        <f t="shared" si="0"/>
        <v>12</v>
      </c>
      <c r="BO2" s="8">
        <f t="shared" si="0"/>
        <v>13</v>
      </c>
      <c r="BP2" s="8">
        <f t="shared" si="0"/>
        <v>14</v>
      </c>
      <c r="BQ2" s="8">
        <f t="shared" si="0"/>
        <v>15</v>
      </c>
      <c r="BR2" s="8">
        <f t="shared" si="0"/>
        <v>16</v>
      </c>
      <c r="BS2" s="8">
        <f t="shared" si="0"/>
        <v>17</v>
      </c>
      <c r="BT2" s="8">
        <f t="shared" si="0"/>
        <v>18</v>
      </c>
      <c r="BU2" s="8">
        <f t="shared" si="0"/>
        <v>19</v>
      </c>
      <c r="BV2" s="8">
        <f t="shared" si="0"/>
        <v>20</v>
      </c>
      <c r="BW2" s="8">
        <f t="shared" si="0"/>
        <v>21</v>
      </c>
      <c r="BX2" s="8">
        <f t="shared" si="0"/>
        <v>22</v>
      </c>
      <c r="BY2" s="8">
        <f t="shared" si="0"/>
        <v>23</v>
      </c>
      <c r="BZ2" s="8">
        <f t="shared" si="0"/>
        <v>24</v>
      </c>
      <c r="CA2" s="8">
        <f t="shared" si="0"/>
        <v>25</v>
      </c>
      <c r="CB2" s="8"/>
      <c r="CC2" s="8"/>
      <c r="CD2" s="8"/>
      <c r="CE2" s="8"/>
      <c r="CF2" s="8"/>
      <c r="CG2" s="8"/>
      <c r="CH2" s="8"/>
      <c r="CI2" s="8"/>
      <c r="CJ2" s="8"/>
      <c r="CK2" s="8"/>
      <c r="CL2" s="8"/>
      <c r="CM2" s="8"/>
      <c r="CN2" s="8"/>
      <c r="CO2" s="8"/>
      <c r="CP2" s="8"/>
    </row>
    <row r="3" spans="1:94" ht="12.75">
      <c r="A3" s="6"/>
      <c r="B3" s="6"/>
      <c r="C3" s="6"/>
      <c r="D3" s="6"/>
      <c r="E3" s="6"/>
      <c r="F3" s="6"/>
      <c r="G3" s="6"/>
      <c r="H3" s="6"/>
      <c r="I3" s="6"/>
      <c r="J3" s="6"/>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f aca="true" t="shared" si="1" ref="AX3:AX8">VLOOKUP($BC3,$BC$3:$CA$24,AX$2)</f>
        <v>1</v>
      </c>
      <c r="AY3" s="8"/>
      <c r="AZ3" s="8"/>
      <c r="BA3" s="8">
        <v>2</v>
      </c>
      <c r="BB3" s="8"/>
      <c r="BC3" s="8">
        <v>1</v>
      </c>
      <c r="BD3" s="8">
        <v>1</v>
      </c>
      <c r="BE3" s="8"/>
      <c r="BF3" s="8">
        <f>BD3+1</f>
        <v>2</v>
      </c>
      <c r="BG3" s="8"/>
      <c r="BH3" s="8">
        <f>BF3+1</f>
        <v>3</v>
      </c>
      <c r="BI3" s="8"/>
      <c r="BJ3" s="8">
        <f>BH3+1</f>
        <v>4</v>
      </c>
      <c r="BK3" s="8"/>
      <c r="BL3" s="8">
        <f>BJ3+1</f>
        <v>5</v>
      </c>
      <c r="BM3" s="8"/>
      <c r="BN3" s="8">
        <f>BL3+1</f>
        <v>6</v>
      </c>
      <c r="BO3" s="8"/>
      <c r="BP3" s="8">
        <f>BN3+1</f>
        <v>7</v>
      </c>
      <c r="BQ3" s="8"/>
      <c r="BR3" s="8">
        <f>BP3+1</f>
        <v>8</v>
      </c>
      <c r="BS3" s="8"/>
      <c r="BT3" s="8">
        <f>BR3+1</f>
        <v>9</v>
      </c>
      <c r="BU3" s="8"/>
      <c r="BV3" s="8">
        <f>BT3+1</f>
        <v>10</v>
      </c>
      <c r="BW3" s="8"/>
      <c r="BX3" s="8">
        <f>BV3+1</f>
        <v>11</v>
      </c>
      <c r="BY3" s="8"/>
      <c r="BZ3" s="8">
        <f>BX3+1</f>
        <v>12</v>
      </c>
      <c r="CA3" s="8"/>
      <c r="CB3" s="8"/>
      <c r="CC3" s="8"/>
      <c r="CD3" s="8"/>
      <c r="CE3" s="8"/>
      <c r="CF3" s="8"/>
      <c r="CG3" s="8"/>
      <c r="CH3" s="8"/>
      <c r="CI3" s="8"/>
      <c r="CJ3" s="8"/>
      <c r="CK3" s="8"/>
      <c r="CL3" s="8"/>
      <c r="CM3" s="8"/>
      <c r="CN3" s="8"/>
      <c r="CO3" s="8"/>
      <c r="CP3" s="8"/>
    </row>
    <row r="4" spans="1:94" ht="12.75">
      <c r="A4" s="6"/>
      <c r="B4" s="6"/>
      <c r="C4" s="6"/>
      <c r="D4" s="6"/>
      <c r="E4" s="6"/>
      <c r="F4" s="6"/>
      <c r="G4" s="6"/>
      <c r="H4" s="6"/>
      <c r="I4" s="6"/>
      <c r="J4" s="6"/>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f t="shared" si="1"/>
        <v>0</v>
      </c>
      <c r="AY4" s="8">
        <f>VLOOKUP($BC4,$BC$3:$CA$24,AY$2)</f>
        <v>0</v>
      </c>
      <c r="AZ4" s="8"/>
      <c r="BA4" s="8">
        <v>0</v>
      </c>
      <c r="BB4" s="8">
        <v>0</v>
      </c>
      <c r="BC4" s="8">
        <v>2</v>
      </c>
      <c r="BD4" s="8">
        <v>0</v>
      </c>
      <c r="BE4" s="8">
        <v>0</v>
      </c>
      <c r="BF4" s="8">
        <v>0</v>
      </c>
      <c r="BG4" s="8">
        <v>0</v>
      </c>
      <c r="BH4" s="8">
        <v>0</v>
      </c>
      <c r="BI4" s="8">
        <v>0</v>
      </c>
      <c r="BJ4" s="8">
        <v>0</v>
      </c>
      <c r="BK4" s="8">
        <v>0</v>
      </c>
      <c r="BL4" s="8">
        <v>0</v>
      </c>
      <c r="BM4" s="8">
        <v>120</v>
      </c>
      <c r="BN4" s="8">
        <v>0</v>
      </c>
      <c r="BO4" s="8">
        <v>120</v>
      </c>
      <c r="BP4" s="8">
        <v>0</v>
      </c>
      <c r="BQ4" s="8">
        <v>200</v>
      </c>
      <c r="BR4" s="8">
        <v>0</v>
      </c>
      <c r="BS4" s="8">
        <v>180</v>
      </c>
      <c r="BT4" s="8">
        <v>0</v>
      </c>
      <c r="BU4" s="8">
        <v>180</v>
      </c>
      <c r="BV4" s="8">
        <v>0</v>
      </c>
      <c r="BW4" s="8">
        <v>4.5</v>
      </c>
      <c r="BX4" s="8">
        <v>0</v>
      </c>
      <c r="BY4" s="8">
        <v>0</v>
      </c>
      <c r="BZ4" s="8">
        <v>0</v>
      </c>
      <c r="CA4" s="8">
        <v>3</v>
      </c>
      <c r="CB4" s="8"/>
      <c r="CC4" s="8"/>
      <c r="CD4" s="8"/>
      <c r="CE4" s="8"/>
      <c r="CF4" s="8"/>
      <c r="CG4" s="8"/>
      <c r="CH4" s="8"/>
      <c r="CI4" s="8"/>
      <c r="CJ4" s="8"/>
      <c r="CK4" s="8"/>
      <c r="CL4" s="8"/>
      <c r="CM4" s="8"/>
      <c r="CN4" s="8"/>
      <c r="CO4" s="8"/>
      <c r="CP4" s="8"/>
    </row>
    <row r="5" spans="1:94" ht="12.75">
      <c r="A5" s="6"/>
      <c r="B5" s="6"/>
      <c r="C5" s="6"/>
      <c r="D5" s="6"/>
      <c r="E5" s="6"/>
      <c r="F5" s="6"/>
      <c r="G5" s="6"/>
      <c r="H5" s="6"/>
      <c r="I5" s="6"/>
      <c r="J5" s="6"/>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f t="shared" si="1"/>
        <v>15</v>
      </c>
      <c r="AY5" s="8">
        <f>VLOOKUP($BC5,$BC$3:$CA$24,AY$2)</f>
        <v>2</v>
      </c>
      <c r="AZ5" s="8" t="s">
        <v>13</v>
      </c>
      <c r="BA5" s="8">
        <v>15</v>
      </c>
      <c r="BB5" s="8">
        <v>1</v>
      </c>
      <c r="BC5" s="8">
        <v>3</v>
      </c>
      <c r="BD5" s="8">
        <v>15</v>
      </c>
      <c r="BE5" s="8">
        <v>2</v>
      </c>
      <c r="BF5" s="8">
        <v>15</v>
      </c>
      <c r="BG5" s="8">
        <v>1</v>
      </c>
      <c r="BH5" s="8">
        <v>1</v>
      </c>
      <c r="BI5" s="8">
        <v>60</v>
      </c>
      <c r="BJ5" s="8">
        <v>30</v>
      </c>
      <c r="BK5" s="8">
        <v>15</v>
      </c>
      <c r="BL5" s="8">
        <v>0.5</v>
      </c>
      <c r="BM5" s="8">
        <v>90</v>
      </c>
      <c r="BN5" s="8">
        <v>30</v>
      </c>
      <c r="BO5" s="8">
        <v>75</v>
      </c>
      <c r="BP5" s="8">
        <v>2</v>
      </c>
      <c r="BQ5" s="8">
        <v>100</v>
      </c>
      <c r="BR5" s="8">
        <v>1</v>
      </c>
      <c r="BS5" s="8">
        <v>100</v>
      </c>
      <c r="BT5" s="8">
        <v>50</v>
      </c>
      <c r="BU5" s="8">
        <v>100</v>
      </c>
      <c r="BV5" s="8">
        <v>5</v>
      </c>
      <c r="BW5" s="8">
        <v>3</v>
      </c>
      <c r="BX5" s="8">
        <v>1.5</v>
      </c>
      <c r="BY5" s="8">
        <v>120</v>
      </c>
      <c r="BZ5" s="8">
        <v>5</v>
      </c>
      <c r="CA5" s="8">
        <v>5</v>
      </c>
      <c r="CB5" s="8"/>
      <c r="CC5" s="8"/>
      <c r="CD5" s="8"/>
      <c r="CE5" s="8"/>
      <c r="CF5" s="8"/>
      <c r="CG5" s="8"/>
      <c r="CH5" s="8"/>
      <c r="CI5" s="8"/>
      <c r="CJ5" s="8"/>
      <c r="CK5" s="8"/>
      <c r="CL5" s="8"/>
      <c r="CM5" s="8"/>
      <c r="CN5" s="8"/>
      <c r="CO5" s="8"/>
      <c r="CP5" s="8"/>
    </row>
    <row r="6" spans="1:94" ht="12.75">
      <c r="A6" s="6"/>
      <c r="B6" s="6"/>
      <c r="C6" s="6"/>
      <c r="D6" s="6"/>
      <c r="E6" s="6"/>
      <c r="F6" s="6"/>
      <c r="G6" s="6"/>
      <c r="H6" s="6"/>
      <c r="I6" s="6"/>
      <c r="J6" s="6"/>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f t="shared" si="1"/>
        <v>35</v>
      </c>
      <c r="AY6" s="8">
        <f>VLOOKUP($BC6,$BC$3:$CA$24,AY$2)</f>
        <v>2</v>
      </c>
      <c r="AZ6" s="8" t="s">
        <v>14</v>
      </c>
      <c r="BA6" s="8">
        <v>25</v>
      </c>
      <c r="BB6" s="8">
        <v>1</v>
      </c>
      <c r="BC6" s="8">
        <v>4</v>
      </c>
      <c r="BD6" s="8">
        <v>35</v>
      </c>
      <c r="BE6" s="8">
        <v>2</v>
      </c>
      <c r="BF6" s="8">
        <v>25</v>
      </c>
      <c r="BG6" s="8">
        <v>1</v>
      </c>
      <c r="BH6" s="8">
        <v>1.5</v>
      </c>
      <c r="BI6" s="8">
        <v>70</v>
      </c>
      <c r="BJ6" s="8">
        <v>50</v>
      </c>
      <c r="BK6" s="8">
        <v>15</v>
      </c>
      <c r="BL6" s="8">
        <v>1</v>
      </c>
      <c r="BM6" s="8">
        <v>40</v>
      </c>
      <c r="BN6" s="8">
        <v>40</v>
      </c>
      <c r="BO6" s="8">
        <v>45</v>
      </c>
      <c r="BP6" s="8">
        <v>4</v>
      </c>
      <c r="BQ6" s="8">
        <v>50</v>
      </c>
      <c r="BR6" s="8">
        <v>2</v>
      </c>
      <c r="BS6" s="8">
        <v>100</v>
      </c>
      <c r="BT6" s="8">
        <v>90</v>
      </c>
      <c r="BU6" s="8">
        <v>100</v>
      </c>
      <c r="BV6" s="8">
        <v>30</v>
      </c>
      <c r="BW6" s="8">
        <v>3</v>
      </c>
      <c r="BX6" s="8">
        <v>2</v>
      </c>
      <c r="BY6" s="8">
        <v>120</v>
      </c>
      <c r="BZ6" s="8">
        <v>30</v>
      </c>
      <c r="CA6" s="8">
        <v>5</v>
      </c>
      <c r="CB6" s="8"/>
      <c r="CC6" s="8"/>
      <c r="CD6" s="8"/>
      <c r="CE6" s="8"/>
      <c r="CF6" s="8"/>
      <c r="CG6" s="8"/>
      <c r="CH6" s="8"/>
      <c r="CI6" s="8"/>
      <c r="CJ6" s="8"/>
      <c r="CK6" s="8"/>
      <c r="CL6" s="8"/>
      <c r="CM6" s="8"/>
      <c r="CN6" s="8"/>
      <c r="CO6" s="8"/>
      <c r="CP6" s="8"/>
    </row>
    <row r="7" spans="1:94" ht="12.75">
      <c r="A7" s="6"/>
      <c r="B7" s="6"/>
      <c r="C7" s="6"/>
      <c r="D7" s="6"/>
      <c r="E7" s="6"/>
      <c r="F7" s="6"/>
      <c r="G7" s="6"/>
      <c r="H7" s="6"/>
      <c r="I7" s="6"/>
      <c r="J7" s="6"/>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f t="shared" si="1"/>
        <v>45</v>
      </c>
      <c r="AY7" s="8">
        <f>VLOOKUP($BC7,$BC$3:$CA$24,AY$2)</f>
        <v>3</v>
      </c>
      <c r="AZ7" s="8" t="s">
        <v>16</v>
      </c>
      <c r="BA7" s="8">
        <v>40</v>
      </c>
      <c r="BB7" s="8">
        <v>3</v>
      </c>
      <c r="BC7" s="8">
        <v>5</v>
      </c>
      <c r="BD7" s="8">
        <v>45</v>
      </c>
      <c r="BE7" s="8">
        <v>3</v>
      </c>
      <c r="BF7" s="8">
        <v>40</v>
      </c>
      <c r="BG7" s="8">
        <v>3</v>
      </c>
      <c r="BH7" s="8">
        <v>2</v>
      </c>
      <c r="BI7" s="8">
        <v>70</v>
      </c>
      <c r="BJ7" s="8">
        <v>70</v>
      </c>
      <c r="BK7" s="8">
        <v>17</v>
      </c>
      <c r="BL7" s="8">
        <v>1.5</v>
      </c>
      <c r="BM7" s="8">
        <v>40</v>
      </c>
      <c r="BN7" s="8">
        <v>70</v>
      </c>
      <c r="BO7" s="8">
        <v>45</v>
      </c>
      <c r="BP7" s="8">
        <v>4.5</v>
      </c>
      <c r="BQ7" s="8">
        <v>50</v>
      </c>
      <c r="BR7" s="8">
        <v>4</v>
      </c>
      <c r="BS7" s="8">
        <v>50</v>
      </c>
      <c r="BT7" s="8">
        <v>120</v>
      </c>
      <c r="BU7" s="8">
        <v>60</v>
      </c>
      <c r="BV7" s="8">
        <v>35</v>
      </c>
      <c r="BW7" s="8">
        <v>1</v>
      </c>
      <c r="BX7" s="8">
        <v>3</v>
      </c>
      <c r="BY7" s="8">
        <v>70</v>
      </c>
      <c r="BZ7" s="8">
        <v>45</v>
      </c>
      <c r="CA7" s="8">
        <v>2</v>
      </c>
      <c r="CB7" s="8"/>
      <c r="CC7" s="8"/>
      <c r="CD7" s="8"/>
      <c r="CE7" s="8"/>
      <c r="CF7" s="8"/>
      <c r="CG7" s="8"/>
      <c r="CH7" s="8"/>
      <c r="CI7" s="8"/>
      <c r="CJ7" s="8"/>
      <c r="CK7" s="8"/>
      <c r="CL7" s="8"/>
      <c r="CM7" s="8"/>
      <c r="CN7" s="8"/>
      <c r="CO7" s="8"/>
      <c r="CP7" s="8"/>
    </row>
    <row r="8" spans="1:94" ht="12.75">
      <c r="A8" s="6"/>
      <c r="B8" s="6"/>
      <c r="C8" s="6"/>
      <c r="D8" s="6"/>
      <c r="E8" s="6"/>
      <c r="F8" s="6"/>
      <c r="G8" s="6"/>
      <c r="H8" s="6"/>
      <c r="I8" s="6"/>
      <c r="J8" s="6"/>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f t="shared" si="1"/>
        <v>60</v>
      </c>
      <c r="AY8" s="8">
        <f>VLOOKUP($BC8,$BC$3:$CA$24,AY$2)</f>
        <v>4</v>
      </c>
      <c r="AZ8" s="8" t="s">
        <v>15</v>
      </c>
      <c r="BA8" s="8">
        <v>60</v>
      </c>
      <c r="BB8" s="8">
        <v>4</v>
      </c>
      <c r="BC8" s="8">
        <v>6</v>
      </c>
      <c r="BD8" s="8">
        <v>60</v>
      </c>
      <c r="BE8" s="8">
        <v>4</v>
      </c>
      <c r="BF8" s="8">
        <v>60</v>
      </c>
      <c r="BG8" s="8">
        <v>4</v>
      </c>
      <c r="BH8" s="8">
        <v>3</v>
      </c>
      <c r="BI8" s="8">
        <v>120</v>
      </c>
      <c r="BJ8" s="8">
        <v>90</v>
      </c>
      <c r="BK8" s="8">
        <v>24</v>
      </c>
      <c r="BL8" s="8">
        <v>2.5</v>
      </c>
      <c r="BM8" s="8">
        <v>0</v>
      </c>
      <c r="BN8" s="8">
        <v>90</v>
      </c>
      <c r="BO8" s="8">
        <v>0</v>
      </c>
      <c r="BP8" s="8">
        <v>5</v>
      </c>
      <c r="BQ8" s="8">
        <v>0</v>
      </c>
      <c r="BR8" s="8">
        <v>5</v>
      </c>
      <c r="BS8" s="8">
        <v>0</v>
      </c>
      <c r="BT8" s="8">
        <v>150</v>
      </c>
      <c r="BU8" s="8">
        <v>0</v>
      </c>
      <c r="BV8" s="8">
        <v>45</v>
      </c>
      <c r="BW8" s="8">
        <v>0</v>
      </c>
      <c r="BX8" s="8">
        <v>4</v>
      </c>
      <c r="BY8" s="8">
        <v>0</v>
      </c>
      <c r="BZ8" s="8">
        <v>60</v>
      </c>
      <c r="CA8" s="8">
        <v>0</v>
      </c>
      <c r="CB8" s="8"/>
      <c r="CC8" s="8"/>
      <c r="CD8" s="8"/>
      <c r="CE8" s="8"/>
      <c r="CF8" s="8"/>
      <c r="CG8" s="8"/>
      <c r="CH8" s="8"/>
      <c r="CI8" s="8"/>
      <c r="CJ8" s="8"/>
      <c r="CK8" s="8"/>
      <c r="CL8" s="8"/>
      <c r="CM8" s="8"/>
      <c r="CN8" s="8"/>
      <c r="CO8" s="8"/>
      <c r="CP8" s="8"/>
    </row>
    <row r="9" spans="1:94" ht="12.75">
      <c r="A9" s="6"/>
      <c r="B9" s="6"/>
      <c r="C9" s="6"/>
      <c r="D9" s="6"/>
      <c r="E9" s="6"/>
      <c r="F9" s="6"/>
      <c r="G9" s="6"/>
      <c r="H9" s="6"/>
      <c r="I9" s="6"/>
      <c r="J9" s="6"/>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v>7</v>
      </c>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row>
    <row r="10" spans="1:94" ht="12.75">
      <c r="A10" s="6"/>
      <c r="B10" s="6"/>
      <c r="C10" s="6"/>
      <c r="D10" s="6"/>
      <c r="E10" s="6"/>
      <c r="F10" s="6"/>
      <c r="G10" s="6"/>
      <c r="H10" s="6"/>
      <c r="I10" s="6"/>
      <c r="J10" s="6"/>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t="str">
        <f aca="true" t="shared" si="2" ref="AX10:AX24">VLOOKUP($BC10,$BC$3:$CA$24,AX$2)</f>
        <v>Journey to school</v>
      </c>
      <c r="AY10" s="8"/>
      <c r="AZ10" s="8" t="s">
        <v>1</v>
      </c>
      <c r="BA10" s="9" t="s">
        <v>0</v>
      </c>
      <c r="BB10" s="8"/>
      <c r="BC10" s="9">
        <v>8</v>
      </c>
      <c r="BD10" s="9" t="s">
        <v>0</v>
      </c>
      <c r="BE10" s="9"/>
      <c r="BF10" s="9" t="s">
        <v>0</v>
      </c>
      <c r="BG10" s="9"/>
      <c r="BH10" s="9" t="s">
        <v>4</v>
      </c>
      <c r="BI10" s="9"/>
      <c r="BJ10" s="9" t="s">
        <v>5</v>
      </c>
      <c r="BK10" s="8"/>
      <c r="BL10" s="9" t="s">
        <v>8</v>
      </c>
      <c r="BM10" s="8"/>
      <c r="BN10" s="9" t="s">
        <v>26</v>
      </c>
      <c r="BO10" s="8"/>
      <c r="BP10" s="9" t="s">
        <v>27</v>
      </c>
      <c r="BQ10" s="8"/>
      <c r="BR10" s="9" t="s">
        <v>28</v>
      </c>
      <c r="BS10" s="8"/>
      <c r="BT10" s="9" t="s">
        <v>30</v>
      </c>
      <c r="BU10" s="8"/>
      <c r="BV10" s="9" t="s">
        <v>31</v>
      </c>
      <c r="BW10" s="8"/>
      <c r="BX10" s="9" t="s">
        <v>33</v>
      </c>
      <c r="BY10" s="8"/>
      <c r="BZ10" s="9" t="s">
        <v>32</v>
      </c>
      <c r="CA10" s="8"/>
      <c r="CB10" s="8"/>
      <c r="CC10" s="8"/>
      <c r="CD10" s="8"/>
      <c r="CE10" s="8"/>
      <c r="CF10" s="8"/>
      <c r="CG10" s="8"/>
      <c r="CH10" s="8"/>
      <c r="CI10" s="8"/>
      <c r="CJ10" s="8"/>
      <c r="CK10" s="8"/>
      <c r="CL10" s="8"/>
      <c r="CM10" s="8"/>
      <c r="CN10" s="8"/>
      <c r="CO10" s="8"/>
      <c r="CP10" s="8"/>
    </row>
    <row r="11" spans="1:94" ht="12.75">
      <c r="A11" s="6"/>
      <c r="B11" s="6"/>
      <c r="C11" s="6"/>
      <c r="D11" s="6"/>
      <c r="E11" s="6"/>
      <c r="F11" s="6"/>
      <c r="G11" s="6"/>
      <c r="H11" s="6"/>
      <c r="I11" s="6"/>
      <c r="J11" s="6"/>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t="str">
        <f t="shared" si="2"/>
        <v>Time (min)</v>
      </c>
      <c r="AY11" s="8"/>
      <c r="AZ11" s="8" t="s">
        <v>2</v>
      </c>
      <c r="BA11" s="9" t="s">
        <v>10</v>
      </c>
      <c r="BB11" s="8"/>
      <c r="BC11" s="9">
        <v>9</v>
      </c>
      <c r="BD11" s="9" t="s">
        <v>10</v>
      </c>
      <c r="BE11" s="9"/>
      <c r="BF11" s="9" t="s">
        <v>10</v>
      </c>
      <c r="BG11" s="9"/>
      <c r="BH11" s="9" t="s">
        <v>9</v>
      </c>
      <c r="BI11" s="9"/>
      <c r="BJ11" s="9" t="s">
        <v>10</v>
      </c>
      <c r="BK11" s="8"/>
      <c r="BL11" s="9" t="s">
        <v>9</v>
      </c>
      <c r="BM11" s="8"/>
      <c r="BN11" s="9" t="s">
        <v>10</v>
      </c>
      <c r="BO11" s="8"/>
      <c r="BP11" s="9" t="s">
        <v>9</v>
      </c>
      <c r="BQ11" s="8"/>
      <c r="BR11" s="9" t="s">
        <v>9</v>
      </c>
      <c r="BS11" s="8"/>
      <c r="BT11" s="9" t="s">
        <v>10</v>
      </c>
      <c r="BU11" s="8"/>
      <c r="BV11" s="9" t="s">
        <v>10</v>
      </c>
      <c r="BW11" s="8"/>
      <c r="BX11" s="9" t="s">
        <v>9</v>
      </c>
      <c r="BY11" s="8"/>
      <c r="BZ11" s="9" t="s">
        <v>29</v>
      </c>
      <c r="CA11" s="8"/>
      <c r="CB11" s="8"/>
      <c r="CC11" s="8"/>
      <c r="CD11" s="8"/>
      <c r="CE11" s="8"/>
      <c r="CF11" s="8"/>
      <c r="CG11" s="8"/>
      <c r="CH11" s="8"/>
      <c r="CI11" s="8"/>
      <c r="CJ11" s="8"/>
      <c r="CK11" s="8"/>
      <c r="CL11" s="8"/>
      <c r="CM11" s="8"/>
      <c r="CN11" s="8"/>
      <c r="CO11" s="8"/>
      <c r="CP11" s="8"/>
    </row>
    <row r="12" spans="1:94" ht="14.25" customHeight="1">
      <c r="A12" s="6"/>
      <c r="B12" s="6"/>
      <c r="C12" s="6"/>
      <c r="D12" s="6"/>
      <c r="E12" s="6"/>
      <c r="F12" s="6"/>
      <c r="G12" s="6"/>
      <c r="H12" s="6"/>
      <c r="I12" s="6"/>
      <c r="J12" s="6"/>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t="str">
        <f t="shared" si="2"/>
        <v>Distance (km)</v>
      </c>
      <c r="AY12" s="8"/>
      <c r="AZ12" s="8" t="s">
        <v>3</v>
      </c>
      <c r="BA12" s="9" t="s">
        <v>11</v>
      </c>
      <c r="BB12" s="8"/>
      <c r="BC12" s="9">
        <v>10</v>
      </c>
      <c r="BD12" s="9" t="s">
        <v>11</v>
      </c>
      <c r="BE12" s="9"/>
      <c r="BF12" s="9" t="s">
        <v>11</v>
      </c>
      <c r="BG12" s="9"/>
      <c r="BH12" s="9" t="s">
        <v>11</v>
      </c>
      <c r="BI12" s="9"/>
      <c r="BJ12" s="9" t="s">
        <v>11</v>
      </c>
      <c r="BK12" s="8"/>
      <c r="BL12" s="9" t="s">
        <v>11</v>
      </c>
      <c r="BM12" s="8"/>
      <c r="BN12" s="9" t="s">
        <v>11</v>
      </c>
      <c r="BO12" s="8"/>
      <c r="BP12" s="9" t="s">
        <v>11</v>
      </c>
      <c r="BQ12" s="8"/>
      <c r="BR12" s="9" t="s">
        <v>11</v>
      </c>
      <c r="BS12" s="8"/>
      <c r="BT12" s="9" t="s">
        <v>11</v>
      </c>
      <c r="BU12" s="8"/>
      <c r="BV12" s="9" t="s">
        <v>11</v>
      </c>
      <c r="BW12" s="8"/>
      <c r="BX12" s="9" t="s">
        <v>11</v>
      </c>
      <c r="BY12" s="8"/>
      <c r="BZ12" s="9" t="s">
        <v>11</v>
      </c>
      <c r="CA12" s="8"/>
      <c r="CB12" s="8"/>
      <c r="CC12" s="8"/>
      <c r="CD12" s="8"/>
      <c r="CE12" s="8"/>
      <c r="CF12" s="8"/>
      <c r="CG12" s="8"/>
      <c r="CH12" s="8"/>
      <c r="CI12" s="8"/>
      <c r="CJ12" s="8"/>
      <c r="CK12" s="8"/>
      <c r="CL12" s="8"/>
      <c r="CM12" s="8"/>
      <c r="CN12" s="8"/>
      <c r="CO12" s="8"/>
      <c r="CP12" s="8"/>
    </row>
    <row r="13" spans="1:94" ht="14.25" customHeight="1">
      <c r="A13" s="6"/>
      <c r="B13" s="6"/>
      <c r="C13" s="6"/>
      <c r="D13" s="6"/>
      <c r="E13" s="6"/>
      <c r="F13" s="6"/>
      <c r="G13" s="6"/>
      <c r="H13" s="6"/>
      <c r="I13" s="6"/>
      <c r="J13" s="6"/>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t="str">
        <f t="shared" si="2"/>
        <v>m</v>
      </c>
      <c r="AY13" s="8"/>
      <c r="AZ13" s="8"/>
      <c r="BA13" s="8" t="s">
        <v>25</v>
      </c>
      <c r="BB13" s="8"/>
      <c r="BC13" s="9">
        <v>11</v>
      </c>
      <c r="BD13" s="8" t="str">
        <f>MID(BD11,7,1)</f>
        <v>m</v>
      </c>
      <c r="BE13" s="8"/>
      <c r="BF13" s="8" t="str">
        <f>MID(BF11,7,1)</f>
        <v>m</v>
      </c>
      <c r="BG13" s="8"/>
      <c r="BH13" s="8" t="str">
        <f>MID(BH11,7,1)</f>
        <v>h</v>
      </c>
      <c r="BI13" s="8"/>
      <c r="BJ13" s="8" t="str">
        <f>MID(BJ11,7,1)</f>
        <v>m</v>
      </c>
      <c r="BK13" s="8"/>
      <c r="BL13" s="8" t="str">
        <f>MID(BL11,7,1)</f>
        <v>h</v>
      </c>
      <c r="BM13" s="8"/>
      <c r="BN13" s="8" t="str">
        <f>MID(BN11,7,1)</f>
        <v>m</v>
      </c>
      <c r="BO13" s="8"/>
      <c r="BP13" s="8" t="str">
        <f>MID(BP11,7,1)</f>
        <v>h</v>
      </c>
      <c r="BQ13" s="8"/>
      <c r="BR13" s="8" t="str">
        <f>MID(BR11,7,1)</f>
        <v>h</v>
      </c>
      <c r="BS13" s="8"/>
      <c r="BT13" s="8" t="str">
        <f>MID(BT11,7,1)</f>
        <v>m</v>
      </c>
      <c r="BU13" s="8"/>
      <c r="BV13" s="8" t="str">
        <f>MID(BV11,7,1)</f>
        <v>m</v>
      </c>
      <c r="BW13" s="8"/>
      <c r="BX13" s="8" t="str">
        <f>MID(BX11,7,1)</f>
        <v>h</v>
      </c>
      <c r="BY13" s="8"/>
      <c r="BZ13" s="8" t="str">
        <f>MID(BZ11,7,1)</f>
        <v>m</v>
      </c>
      <c r="CA13" s="8"/>
      <c r="CB13" s="8"/>
      <c r="CC13" s="8"/>
      <c r="CD13" s="8"/>
      <c r="CE13" s="8"/>
      <c r="CF13" s="8"/>
      <c r="CG13" s="8"/>
      <c r="CH13" s="8"/>
      <c r="CI13" s="8"/>
      <c r="CJ13" s="8"/>
      <c r="CK13" s="8"/>
      <c r="CL13" s="8"/>
      <c r="CM13" s="8"/>
      <c r="CN13" s="8"/>
      <c r="CO13" s="8"/>
      <c r="CP13" s="8"/>
    </row>
    <row r="14" spans="1:94" ht="14.25" customHeight="1">
      <c r="A14" s="6"/>
      <c r="B14" s="10" t="s">
        <v>6</v>
      </c>
      <c r="C14" s="11"/>
      <c r="D14" s="11"/>
      <c r="E14" s="11"/>
      <c r="F14" s="11"/>
      <c r="G14" s="11"/>
      <c r="H14" s="11"/>
      <c r="I14" s="12"/>
      <c r="J14" s="2"/>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f t="shared" si="2"/>
        <v>60</v>
      </c>
      <c r="AY14" s="8"/>
      <c r="AZ14" s="8"/>
      <c r="BA14" s="8">
        <v>60</v>
      </c>
      <c r="BB14" s="8"/>
      <c r="BC14" s="9">
        <v>12</v>
      </c>
      <c r="BD14" s="8">
        <f>IF(BD13="m",60,1)</f>
        <v>60</v>
      </c>
      <c r="BE14" s="8"/>
      <c r="BF14" s="8">
        <f>IF(BF13="m",60,1)</f>
        <v>60</v>
      </c>
      <c r="BG14" s="8"/>
      <c r="BH14" s="8">
        <f>IF(BH13="m",60,1)</f>
        <v>1</v>
      </c>
      <c r="BI14" s="8"/>
      <c r="BJ14" s="8">
        <f>IF(BJ13="m",60,1)</f>
        <v>60</v>
      </c>
      <c r="BK14" s="8"/>
      <c r="BL14" s="8">
        <f>IF(BL13="m",60,1)</f>
        <v>1</v>
      </c>
      <c r="BM14" s="8"/>
      <c r="BN14" s="8">
        <f>IF(BN13="m",60,1)</f>
        <v>60</v>
      </c>
      <c r="BO14" s="8"/>
      <c r="BP14" s="8">
        <f>IF(BP13="m",60,1)</f>
        <v>1</v>
      </c>
      <c r="BQ14" s="8"/>
      <c r="BR14" s="8">
        <f>IF(BR13="m",60,1)</f>
        <v>1</v>
      </c>
      <c r="BS14" s="8"/>
      <c r="BT14" s="8">
        <f>IF(BT13="m",60,1)</f>
        <v>60</v>
      </c>
      <c r="BU14" s="8"/>
      <c r="BV14" s="8">
        <f>IF(BV13="m",60,1)</f>
        <v>60</v>
      </c>
      <c r="BW14" s="8"/>
      <c r="BX14" s="8">
        <f>IF(BX13="m",60,1)</f>
        <v>1</v>
      </c>
      <c r="BY14" s="8"/>
      <c r="BZ14" s="8">
        <f>IF(BZ13="m",60,1)</f>
        <v>60</v>
      </c>
      <c r="CA14" s="8"/>
      <c r="CB14" s="8"/>
      <c r="CC14" s="8"/>
      <c r="CD14" s="8"/>
      <c r="CE14" s="8"/>
      <c r="CF14" s="8"/>
      <c r="CG14" s="8"/>
      <c r="CH14" s="8"/>
      <c r="CI14" s="8"/>
      <c r="CJ14" s="8"/>
      <c r="CK14" s="8"/>
      <c r="CL14" s="8"/>
      <c r="CM14" s="8"/>
      <c r="CN14" s="8"/>
      <c r="CO14" s="8"/>
      <c r="CP14" s="8"/>
    </row>
    <row r="15" spans="1:94" ht="14.25" customHeight="1">
      <c r="A15" s="6"/>
      <c r="B15" s="10" t="s">
        <v>7</v>
      </c>
      <c r="C15" s="11"/>
      <c r="D15" s="11"/>
      <c r="E15" s="11"/>
      <c r="F15" s="11"/>
      <c r="G15" s="11"/>
      <c r="H15" s="11"/>
      <c r="I15" s="12"/>
      <c r="J15" s="2"/>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f t="shared" si="2"/>
        <v>8</v>
      </c>
      <c r="AY15" s="8"/>
      <c r="AZ15" s="8"/>
      <c r="BA15" s="8">
        <v>4</v>
      </c>
      <c r="BB15" s="8"/>
      <c r="BC15" s="9">
        <v>13</v>
      </c>
      <c r="BD15" s="8">
        <f>IF(BD5="","",ABS((BE4-BE5)/((BD4-BD5)/BD$14)))</f>
        <v>8</v>
      </c>
      <c r="BE15" s="8"/>
      <c r="BF15" s="8">
        <f>IF(BF5="","",ABS((BG4-BG5)/((BF4-BF5)/BF$14)))</f>
        <v>4</v>
      </c>
      <c r="BG15" s="8"/>
      <c r="BH15" s="8">
        <f>IF(BH5="","",ABS((BI4-BI5)/((BH4-BH5)/BH$14)))</f>
        <v>60</v>
      </c>
      <c r="BI15" s="8"/>
      <c r="BJ15" s="8">
        <f>IF(BJ5="","",ABS((BK4-BK5)/((BJ4-BJ5)/BJ$14)))</f>
        <v>30</v>
      </c>
      <c r="BK15" s="8"/>
      <c r="BL15" s="8">
        <f>IF(BL5="","",ABS((BM4-BM5)/((BL4-BL5)/BL$14)))</f>
        <v>60</v>
      </c>
      <c r="BM15" s="8"/>
      <c r="BN15" s="8">
        <f>IF(BN5="","",ABS((BO4-BO5)/((BN4-BN5)/BN$14)))</f>
        <v>90</v>
      </c>
      <c r="BO15" s="8"/>
      <c r="BP15" s="8">
        <f>IF(BP5="","",ABS((BQ4-BQ5)/((BP4-BP5)/BP$14)))</f>
        <v>50</v>
      </c>
      <c r="BQ15" s="8"/>
      <c r="BR15" s="8">
        <f>IF(BR5="","",ABS((BS4-BS5)/((BR4-BR5)/BR$14)))</f>
        <v>80</v>
      </c>
      <c r="BS15" s="8"/>
      <c r="BT15" s="8">
        <f>IF(BT5="","",ABS((BU4-BU5)/((BT4-BT5)/BT$14)))</f>
        <v>96</v>
      </c>
      <c r="BU15" s="8"/>
      <c r="BV15" s="8">
        <f>IF(BV5="","",ABS((BW4-BW5)/((BV4-BV5)/BV$14)))</f>
        <v>18</v>
      </c>
      <c r="BW15" s="8"/>
      <c r="BX15" s="8">
        <f>IF(BX5="","",ABS((BY4-BY5)/((BX4-BX5)/BX$14)))</f>
        <v>80</v>
      </c>
      <c r="BY15" s="8"/>
      <c r="BZ15" s="8">
        <f>IF(BZ5="","",ABS((CA4-CA5)/((BZ4-BZ5)/BZ$14)))</f>
        <v>24</v>
      </c>
      <c r="CA15" s="8"/>
      <c r="CB15" s="8"/>
      <c r="CC15" s="8"/>
      <c r="CD15" s="8"/>
      <c r="CE15" s="8"/>
      <c r="CF15" s="8"/>
      <c r="CG15" s="8"/>
      <c r="CH15" s="8"/>
      <c r="CI15" s="8"/>
      <c r="CJ15" s="8"/>
      <c r="CK15" s="8"/>
      <c r="CL15" s="8"/>
      <c r="CM15" s="8"/>
      <c r="CN15" s="8"/>
      <c r="CO15" s="8"/>
      <c r="CP15" s="8"/>
    </row>
    <row r="16" spans="1:94" ht="14.25" customHeight="1">
      <c r="A16" s="6"/>
      <c r="B16" s="10" t="s">
        <v>39</v>
      </c>
      <c r="C16" s="11"/>
      <c r="D16" s="11"/>
      <c r="E16" s="11"/>
      <c r="F16" s="11"/>
      <c r="G16" s="11"/>
      <c r="H16" s="11"/>
      <c r="I16" s="12"/>
      <c r="J16" s="3"/>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f t="shared" si="2"/>
        <v>0</v>
      </c>
      <c r="AY16" s="8"/>
      <c r="AZ16" s="8"/>
      <c r="BA16" s="8">
        <v>0</v>
      </c>
      <c r="BB16" s="8"/>
      <c r="BC16" s="9">
        <v>14</v>
      </c>
      <c r="BD16" s="8">
        <f aca="true" t="shared" si="3" ref="BD16:BF18">IF(BD6="","",ABS((BE5-BE6)/((BD5-BD6)/BD$14)))</f>
        <v>0</v>
      </c>
      <c r="BE16" s="8"/>
      <c r="BF16" s="8">
        <f t="shared" si="3"/>
        <v>0</v>
      </c>
      <c r="BG16" s="8"/>
      <c r="BH16" s="8">
        <f>IF(BH6="","",ABS((BI5-BI6)/((BH5-BH6)/BH$14)))</f>
        <v>20</v>
      </c>
      <c r="BI16" s="8"/>
      <c r="BJ16" s="8">
        <f>IF(BJ6="","",ABS((BK5-BK6)/((BJ5-BJ6)/BJ$14)))</f>
        <v>0</v>
      </c>
      <c r="BK16" s="8"/>
      <c r="BL16" s="8">
        <f>IF(BL6="","",ABS((BM5-BM6)/((BL5-BL6)/BL$14)))</f>
        <v>100</v>
      </c>
      <c r="BM16" s="8"/>
      <c r="BN16" s="8">
        <f>IF(BN6="","",ABS((BO5-BO6)/((BN5-BN6)/BN$14)))</f>
        <v>180</v>
      </c>
      <c r="BO16" s="8"/>
      <c r="BP16" s="8">
        <f>IF(BP6="","",ABS((BQ5-BQ6)/((BP5-BP6)/BP$14)))</f>
        <v>25</v>
      </c>
      <c r="BQ16" s="8"/>
      <c r="BR16" s="8">
        <f>IF(BR6="","",ABS((BS5-BS6)/((BR5-BR6)/BR$14)))</f>
        <v>0</v>
      </c>
      <c r="BS16" s="8"/>
      <c r="BT16" s="8">
        <f>IF(BT6="","",ABS((BU5-BU6)/((BT5-BT6)/BT$14)))</f>
        <v>0</v>
      </c>
      <c r="BU16" s="8"/>
      <c r="BV16" s="8">
        <f>IF(BV6="","",ABS((BW5-BW6)/((BV5-BV6)/BV$14)))</f>
        <v>0</v>
      </c>
      <c r="BW16" s="8"/>
      <c r="BX16" s="8">
        <f>IF(BX6="","",ABS((BY5-BY6)/((BX5-BX6)/BX$14)))</f>
        <v>0</v>
      </c>
      <c r="BY16" s="8"/>
      <c r="BZ16" s="8">
        <f>IF(BZ6="","",ABS((CA5-CA6)/((BZ5-BZ6)/BZ$14)))</f>
        <v>0</v>
      </c>
      <c r="CA16" s="8"/>
      <c r="CB16" s="8"/>
      <c r="CC16" s="8"/>
      <c r="CD16" s="8"/>
      <c r="CE16" s="8"/>
      <c r="CF16" s="8"/>
      <c r="CG16" s="8"/>
      <c r="CH16" s="8"/>
      <c r="CI16" s="8"/>
      <c r="CJ16" s="8"/>
      <c r="CK16" s="8"/>
      <c r="CL16" s="8"/>
      <c r="CM16" s="8"/>
      <c r="CN16" s="8"/>
      <c r="CO16" s="8"/>
      <c r="CP16" s="8"/>
    </row>
    <row r="17" spans="1:94" ht="12.75">
      <c r="A17" s="6"/>
      <c r="B17" s="13" t="s">
        <v>12</v>
      </c>
      <c r="C17" s="14"/>
      <c r="D17" s="14"/>
      <c r="E17" s="14"/>
      <c r="F17" s="14"/>
      <c r="G17" s="14"/>
      <c r="H17" s="14"/>
      <c r="I17" s="15"/>
      <c r="J17" s="19"/>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f t="shared" si="2"/>
        <v>6</v>
      </c>
      <c r="AY17" s="8"/>
      <c r="AZ17" s="8"/>
      <c r="BA17" s="8">
        <v>8</v>
      </c>
      <c r="BB17" s="8"/>
      <c r="BC17" s="9">
        <v>15</v>
      </c>
      <c r="BD17" s="8">
        <f t="shared" si="3"/>
        <v>6</v>
      </c>
      <c r="BE17" s="8"/>
      <c r="BF17" s="8">
        <f t="shared" si="3"/>
        <v>8</v>
      </c>
      <c r="BG17" s="8"/>
      <c r="BH17" s="8">
        <f>IF(BH7="","",ABS((BI6-BI7)/((BH6-BH7)/BH$14)))</f>
        <v>0</v>
      </c>
      <c r="BI17" s="8"/>
      <c r="BJ17" s="8">
        <f>IF(BJ7="","",ABS((BK6-BK7)/((BJ6-BJ7)/BJ$14)))</f>
        <v>6</v>
      </c>
      <c r="BK17" s="8"/>
      <c r="BL17" s="8">
        <f>IF(BL7="","",ABS((BM6-BM7)/((BL6-BL7)/BL$14)))</f>
        <v>0</v>
      </c>
      <c r="BM17" s="8"/>
      <c r="BN17" s="8">
        <f>IF(BN7="","",ABS((BO6-BO7)/((BN6-BN7)/BN$14)))</f>
        <v>0</v>
      </c>
      <c r="BO17" s="8"/>
      <c r="BP17" s="8">
        <f>IF(BP7="","",ABS((BQ6-BQ7)/((BP6-BP7)/BP$14)))</f>
        <v>0</v>
      </c>
      <c r="BQ17" s="8"/>
      <c r="BR17" s="8">
        <f>IF(BR7="","",ABS((BS6-BS7)/((BR6-BR7)/BR$14)))</f>
        <v>25</v>
      </c>
      <c r="BS17" s="8"/>
      <c r="BT17" s="8">
        <f>IF(BT7="","",ABS((BU6-BU7)/((BT6-BT7)/BT$14)))</f>
        <v>80</v>
      </c>
      <c r="BU17" s="8"/>
      <c r="BV17" s="8">
        <f>IF(BV7="","",ABS((BW6-BW7)/((BV6-BV7)/BV$14)))</f>
        <v>24</v>
      </c>
      <c r="BW17" s="8"/>
      <c r="BX17" s="8">
        <f>IF(BX7="","",ABS((BY6-BY7)/((BX6-BX7)/BX$14)))</f>
        <v>50</v>
      </c>
      <c r="BY17" s="8"/>
      <c r="BZ17" s="8">
        <f>IF(BZ7="","",ABS((CA6-CA7)/((BZ6-BZ7)/BZ$14)))</f>
        <v>12</v>
      </c>
      <c r="CA17" s="8"/>
      <c r="CB17" s="8"/>
      <c r="CC17" s="8"/>
      <c r="CD17" s="8"/>
      <c r="CE17" s="8"/>
      <c r="CF17" s="8"/>
      <c r="CG17" s="8"/>
      <c r="CH17" s="8"/>
      <c r="CI17" s="8"/>
      <c r="CJ17" s="8"/>
      <c r="CK17" s="8"/>
      <c r="CL17" s="8"/>
      <c r="CM17" s="8"/>
      <c r="CN17" s="8"/>
      <c r="CO17" s="8"/>
      <c r="CP17" s="8"/>
    </row>
    <row r="18" spans="1:94" ht="12.75">
      <c r="A18" s="6"/>
      <c r="B18" s="16" t="s">
        <v>40</v>
      </c>
      <c r="C18" s="17"/>
      <c r="D18" s="17"/>
      <c r="E18" s="17"/>
      <c r="F18" s="17"/>
      <c r="G18" s="17"/>
      <c r="H18" s="17"/>
      <c r="I18" s="18"/>
      <c r="J18" s="20"/>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f t="shared" si="2"/>
        <v>4</v>
      </c>
      <c r="AY18" s="8"/>
      <c r="AZ18" s="8"/>
      <c r="BA18" s="8">
        <v>3</v>
      </c>
      <c r="BB18" s="8"/>
      <c r="BC18" s="9">
        <v>16</v>
      </c>
      <c r="BD18" s="8">
        <f t="shared" si="3"/>
        <v>4</v>
      </c>
      <c r="BE18" s="8"/>
      <c r="BF18" s="8">
        <f t="shared" si="3"/>
        <v>3</v>
      </c>
      <c r="BG18" s="8"/>
      <c r="BH18" s="8">
        <f>IF(BH8="","",ABS((BI7-BI8)/((BH7-BH8)/BH$14)))</f>
        <v>50</v>
      </c>
      <c r="BI18" s="8"/>
      <c r="BJ18" s="8">
        <f>IF(BJ8="","",ABS((BK7-BK8)/((BJ7-BJ8)/BJ$14)))</f>
        <v>21</v>
      </c>
      <c r="BK18" s="8"/>
      <c r="BL18" s="8">
        <f>IF(BL8="","",ABS((BM7-BM8)/((BL7-BL8)/BL$14)))</f>
        <v>40</v>
      </c>
      <c r="BM18" s="8"/>
      <c r="BN18" s="8">
        <f>IF(BN8="","",ABS((BO7-BO8)/((BN7-BN8)/BN$14)))</f>
        <v>135</v>
      </c>
      <c r="BO18" s="8"/>
      <c r="BP18" s="8">
        <f>IF(BP8="","",ABS((BQ7-BQ8)/((BP7-BP8)/BP$14)))</f>
        <v>100</v>
      </c>
      <c r="BQ18" s="8"/>
      <c r="BR18" s="8">
        <f>IF(BR8="","",ABS((BS7-BS8)/((BR7-BR8)/BR$14)))</f>
        <v>50</v>
      </c>
      <c r="BS18" s="8"/>
      <c r="BT18" s="8">
        <f>IF(BT8="","",ABS((BU7-BU8)/((BT7-BT8)/BT$14)))</f>
        <v>120</v>
      </c>
      <c r="BU18" s="8"/>
      <c r="BV18" s="8">
        <f>IF(BV8="","",ABS((BW7-BW8)/((BV7-BV8)/BV$14)))</f>
        <v>6</v>
      </c>
      <c r="BW18" s="8"/>
      <c r="BX18" s="8">
        <f>IF(BX8="","",ABS((BY7-BY8)/((BX7-BX8)/BX$14)))</f>
        <v>70</v>
      </c>
      <c r="BY18" s="8"/>
      <c r="BZ18" s="8">
        <f>IF(BZ8="","",ABS((CA7-CA8)/((BZ7-BZ8)/BZ$14)))</f>
        <v>8</v>
      </c>
      <c r="CA18" s="8"/>
      <c r="CB18" s="8"/>
      <c r="CC18" s="8"/>
      <c r="CD18" s="8"/>
      <c r="CE18" s="8"/>
      <c r="CF18" s="8"/>
      <c r="CG18" s="8"/>
      <c r="CH18" s="8"/>
      <c r="CI18" s="8"/>
      <c r="CJ18" s="8"/>
      <c r="CK18" s="8"/>
      <c r="CL18" s="8"/>
      <c r="CM18" s="8"/>
      <c r="CN18" s="8"/>
      <c r="CO18" s="8"/>
      <c r="CP18" s="8"/>
    </row>
    <row r="19" spans="1:94" ht="12.75">
      <c r="A19" s="6"/>
      <c r="B19" s="6"/>
      <c r="C19" s="6"/>
      <c r="D19" s="6"/>
      <c r="E19" s="6"/>
      <c r="F19" s="6"/>
      <c r="G19" s="6"/>
      <c r="H19" s="6"/>
      <c r="I19" s="6"/>
      <c r="J19" s="6"/>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f t="shared" si="2"/>
        <v>4</v>
      </c>
      <c r="AY19" s="8"/>
      <c r="AZ19" s="8"/>
      <c r="BA19" s="8">
        <v>4</v>
      </c>
      <c r="BB19" s="8"/>
      <c r="BC19" s="9">
        <v>17</v>
      </c>
      <c r="BD19" s="8">
        <f>IF(BD8="",ABS((BE7-BE4)/((BD7-BD4)/BD14)),ABS((BE8-BE4)/((BD8-BD4)/BD14)))</f>
        <v>4</v>
      </c>
      <c r="BE19" s="8"/>
      <c r="BF19" s="8">
        <f>IF(BF8="",ABS((BG7-BG4)/((BF7-BF4)/BF14)),ABS((BG8-BG4)/((BF8-BF4)/BF14)))</f>
        <v>4</v>
      </c>
      <c r="BG19" s="8"/>
      <c r="BH19" s="8">
        <f>IF(BH8="",ABS((BI7-BI4)/((BH7-BH4)/BH14)),ABS((BI8-BI4)/((BH8-BH4)/BH14)))</f>
        <v>40</v>
      </c>
      <c r="BI19" s="8"/>
      <c r="BJ19" s="8">
        <f>IF(BJ8="",ABS((BK7-BK4)/((BJ7-BJ4)/BJ14)),ABS((BK8-BK4)/((BJ8-BJ4)/BJ14)))</f>
        <v>16</v>
      </c>
      <c r="BK19" s="8"/>
      <c r="BL19" s="8">
        <f>IF(BL8="",ABS((BM7-BM4)/((BL7-BL4)/BL14)),ABS((BM8-BM4)/((BL8-BL4)/BL14)))</f>
        <v>48</v>
      </c>
      <c r="BM19" s="8"/>
      <c r="BN19" s="8">
        <f>IF(BN8="",ABS((BO7-BO4)/((BN7-BN4)/BN14)),ABS((BO8-BO4)/((BN8-BN4)/BN14)))</f>
        <v>80</v>
      </c>
      <c r="BO19" s="8"/>
      <c r="BP19" s="8">
        <f>IF(BP8="",ABS((BQ7-BQ4)/((BP7-BP4)/BP14)),ABS((BQ8-BQ4)/((BP8-BP4)/BP14)))</f>
        <v>40</v>
      </c>
      <c r="BQ19" s="8"/>
      <c r="BR19" s="8">
        <f>IF(BR8="",ABS((BS7-BS4)/((BR7-BR4)/BR14)),ABS((BS8-BS4)/((BR8-BR4)/BR14)))</f>
        <v>36</v>
      </c>
      <c r="BS19" s="8"/>
      <c r="BT19" s="8">
        <f>IF(BT8="",ABS((BU7-BU4)/((BT7-BT4)/BT14)),ABS((BU8-BU4)/((BT8-BT4)/BT14)))</f>
        <v>72</v>
      </c>
      <c r="BU19" s="8"/>
      <c r="BV19" s="8">
        <f>IF(BV8="",ABS((BW7-BW4)/((BV7-BV4)/BV14)),ABS((BW8-BW4)/((BV8-BV4)/BV14)))</f>
        <v>6</v>
      </c>
      <c r="BW19" s="8"/>
      <c r="BX19" s="8">
        <v>60</v>
      </c>
      <c r="BY19" s="8"/>
      <c r="BZ19" s="8">
        <v>7</v>
      </c>
      <c r="CA19" s="8" t="s">
        <v>34</v>
      </c>
      <c r="CB19" s="8"/>
      <c r="CC19" s="8"/>
      <c r="CD19" s="8"/>
      <c r="CE19" s="8"/>
      <c r="CF19" s="8"/>
      <c r="CG19" s="8"/>
      <c r="CH19" s="8"/>
      <c r="CI19" s="8"/>
      <c r="CJ19" s="8"/>
      <c r="CK19" s="8"/>
      <c r="CL19" s="8"/>
      <c r="CM19" s="8"/>
      <c r="CN19" s="8"/>
      <c r="CO19" s="8"/>
      <c r="CP19" s="8"/>
    </row>
    <row r="20" spans="1:94" ht="12.75">
      <c r="A20" s="6"/>
      <c r="B20" s="21" t="str">
        <f>BC28</f>
        <v>Please answer the questions above.</v>
      </c>
      <c r="C20" s="22"/>
      <c r="D20" s="22"/>
      <c r="E20" s="22"/>
      <c r="F20" s="22"/>
      <c r="G20" s="22"/>
      <c r="H20" s="22"/>
      <c r="I20" s="22"/>
      <c r="J20" s="23"/>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f t="shared" si="2"/>
        <v>0</v>
      </c>
      <c r="AY20" s="8"/>
      <c r="AZ20" s="8"/>
      <c r="BA20" s="8">
        <v>0</v>
      </c>
      <c r="BB20" s="8"/>
      <c r="BC20" s="9">
        <v>18</v>
      </c>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row>
    <row r="21" spans="1:94" ht="12.75">
      <c r="A21" s="6"/>
      <c r="B21" s="24"/>
      <c r="C21" s="25"/>
      <c r="D21" s="25"/>
      <c r="E21" s="25"/>
      <c r="F21" s="25"/>
      <c r="G21" s="25"/>
      <c r="H21" s="25"/>
      <c r="I21" s="25"/>
      <c r="J21" s="26"/>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t="str">
        <f t="shared" si="2"/>
        <v>BC</v>
      </c>
      <c r="AY21" s="8"/>
      <c r="AZ21" s="8" t="s">
        <v>17</v>
      </c>
      <c r="BA21" s="8" t="s">
        <v>14</v>
      </c>
      <c r="BB21" s="8"/>
      <c r="BC21" s="9">
        <v>19</v>
      </c>
      <c r="BD21" s="8" t="str">
        <f>IF(BD16=0,"BC","CD")</f>
        <v>BC</v>
      </c>
      <c r="BE21" s="8"/>
      <c r="BF21" s="8" t="str">
        <f>IF(BF16=0,"BC","CD")</f>
        <v>BC</v>
      </c>
      <c r="BG21" s="8"/>
      <c r="BH21" s="8" t="str">
        <f>IF(BH16=0,"BC","CD")</f>
        <v>CD</v>
      </c>
      <c r="BI21" s="8"/>
      <c r="BJ21" s="8" t="str">
        <f>IF(BJ16=0,"BC","CD")</f>
        <v>BC</v>
      </c>
      <c r="BK21" s="8"/>
      <c r="BL21" s="8" t="str">
        <f>IF(BL16=0,"BC","CD")</f>
        <v>CD</v>
      </c>
      <c r="BM21" s="8"/>
      <c r="BN21" s="8" t="str">
        <f>IF(BN16=0,"BC","CD")</f>
        <v>CD</v>
      </c>
      <c r="BO21" s="8"/>
      <c r="BP21" s="8" t="str">
        <f>IF(BP16=0,"BC","CD")</f>
        <v>CD</v>
      </c>
      <c r="BQ21" s="8"/>
      <c r="BR21" s="8" t="str">
        <f>IF(BR16=0,"BC","CD")</f>
        <v>BC</v>
      </c>
      <c r="BS21" s="8"/>
      <c r="BT21" s="8" t="str">
        <f>IF(BT16=0,"BC","CD")</f>
        <v>BC</v>
      </c>
      <c r="BU21" s="8"/>
      <c r="BV21" s="8" t="str">
        <f>IF(BV16=0,"BC","CD")</f>
        <v>BC</v>
      </c>
      <c r="BW21" s="8"/>
      <c r="BX21" s="8" t="str">
        <f>IF(BX16=0,"BC","CD")</f>
        <v>BC</v>
      </c>
      <c r="BY21" s="8"/>
      <c r="BZ21" s="8" t="str">
        <f>IF(BZ16=0,"BC","CD")</f>
        <v>BC</v>
      </c>
      <c r="CA21" s="8"/>
      <c r="CB21" s="8"/>
      <c r="CC21" s="8"/>
      <c r="CD21" s="8"/>
      <c r="CE21" s="8"/>
      <c r="CF21" s="8"/>
      <c r="CG21" s="8"/>
      <c r="CH21" s="8"/>
      <c r="CI21" s="8"/>
      <c r="CJ21" s="8"/>
      <c r="CK21" s="8"/>
      <c r="CL21" s="8"/>
      <c r="CM21" s="8"/>
      <c r="CN21" s="8"/>
      <c r="CO21" s="8"/>
      <c r="CP21" s="8"/>
    </row>
    <row r="22" spans="1:94" ht="12.75">
      <c r="A22" s="6"/>
      <c r="B22" s="27"/>
      <c r="C22" s="28"/>
      <c r="D22" s="28"/>
      <c r="E22" s="28"/>
      <c r="F22" s="28"/>
      <c r="G22" s="28"/>
      <c r="H22" s="28"/>
      <c r="I22" s="28"/>
      <c r="J22" s="29"/>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t="str">
        <f t="shared" si="2"/>
        <v>AB</v>
      </c>
      <c r="AY22" s="8"/>
      <c r="AZ22" s="8" t="s">
        <v>18</v>
      </c>
      <c r="BA22" s="8" t="s">
        <v>16</v>
      </c>
      <c r="BB22" s="8"/>
      <c r="BC22" s="9">
        <v>20</v>
      </c>
      <c r="BD22" s="8" t="str">
        <f>IF(BD15=BD23,"AB",IF(BD16=BD23,"BC",IF(BD17=BD23,"CD","DE")))</f>
        <v>AB</v>
      </c>
      <c r="BE22" s="8"/>
      <c r="BF22" s="8" t="str">
        <f>IF(BF15=BF23,"AB",IF(BF16=BF23,"BC",IF(BF17=BF23,"CD","DE")))</f>
        <v>CD</v>
      </c>
      <c r="BG22" s="8"/>
      <c r="BH22" s="8" t="str">
        <f>IF(BH15=BH23,"AB",IF(BH16=BH23,"BC",IF(BH17=BH23,"CD","DE")))</f>
        <v>AB</v>
      </c>
      <c r="BI22" s="8"/>
      <c r="BJ22" s="8" t="str">
        <f>IF(BJ15=BJ23,"AB",IF(BJ16=BJ23,"BC",IF(BJ17=BJ23,"CD","DE")))</f>
        <v>AB</v>
      </c>
      <c r="BK22" s="8"/>
      <c r="BL22" s="8" t="str">
        <f>IF(BL15=BL23,"AB",IF(BL16=BL23,"BC",IF(BL17=BL23,"CD","DE")))</f>
        <v>BC</v>
      </c>
      <c r="BM22" s="8"/>
      <c r="BN22" s="8" t="str">
        <f>IF(BN15=BN23,"AB",IF(BN16=BN23,"BC",IF(BN17=BN23,"CD","DE")))</f>
        <v>BC</v>
      </c>
      <c r="BO22" s="8"/>
      <c r="BP22" s="8" t="str">
        <f>IF(BP15=BP23,"AB",IF(BP16=BP23,"BC",IF(BP17=BP23,"CD","DE")))</f>
        <v>DE</v>
      </c>
      <c r="BQ22" s="8"/>
      <c r="BR22" s="8" t="str">
        <f>IF(BR15=BR23,"AB",IF(BR16=BR23,"BC",IF(BR17=BR23,"CD","DE")))</f>
        <v>AB</v>
      </c>
      <c r="BS22" s="8"/>
      <c r="BT22" s="8" t="str">
        <f>IF(BT15=BT23,"AB",IF(BT16=BT23,"BC",IF(BT17=BT23,"CD","DE")))</f>
        <v>DE</v>
      </c>
      <c r="BU22" s="8"/>
      <c r="BV22" s="8" t="str">
        <f>IF(BV15=BV23,"AB",IF(BV16=BV23,"BC",IF(BV17=BV23,"CD","DE")))</f>
        <v>CD</v>
      </c>
      <c r="BW22" s="8"/>
      <c r="BX22" s="8" t="str">
        <f>IF(BX15=BX23,"AB",IF(BX16=BX23,"BC",IF(BX17=BX23,"CD","DE")))</f>
        <v>AB</v>
      </c>
      <c r="BY22" s="8"/>
      <c r="BZ22" s="8" t="str">
        <f>IF(BZ15=BZ23,"AB",IF(BZ16=BZ23,"BC",IF(BZ17=BZ23,"CD","DE")))</f>
        <v>AB</v>
      </c>
      <c r="CA22" s="8"/>
      <c r="CB22" s="8"/>
      <c r="CC22" s="8"/>
      <c r="CD22" s="8"/>
      <c r="CE22" s="8"/>
      <c r="CF22" s="8"/>
      <c r="CG22" s="8"/>
      <c r="CH22" s="8"/>
      <c r="CI22" s="8"/>
      <c r="CJ22" s="8"/>
      <c r="CK22" s="8"/>
      <c r="CL22" s="8"/>
      <c r="CM22" s="8"/>
      <c r="CN22" s="8"/>
      <c r="CO22" s="8"/>
      <c r="CP22" s="8"/>
    </row>
    <row r="23" spans="1:94" ht="12.75">
      <c r="A23" s="6"/>
      <c r="B23" s="6"/>
      <c r="C23" s="6"/>
      <c r="D23" s="6"/>
      <c r="E23" s="6"/>
      <c r="F23" s="6"/>
      <c r="G23" s="6"/>
      <c r="H23" s="6"/>
      <c r="I23" s="6"/>
      <c r="J23" s="6"/>
      <c r="K23" s="6"/>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c r="AX23" s="8">
        <f t="shared" si="2"/>
        <v>8</v>
      </c>
      <c r="AY23" s="8"/>
      <c r="AZ23" s="8" t="s">
        <v>19</v>
      </c>
      <c r="BA23" s="8">
        <v>8</v>
      </c>
      <c r="BB23" s="8"/>
      <c r="BC23" s="9">
        <v>21</v>
      </c>
      <c r="BD23" s="8">
        <f>MAX(BD15:BD18)</f>
        <v>8</v>
      </c>
      <c r="BE23" s="8"/>
      <c r="BF23" s="8">
        <f>MAX(BF15:BF18)</f>
        <v>8</v>
      </c>
      <c r="BG23" s="8"/>
      <c r="BH23" s="8">
        <f>MAX(BH15:BH18)</f>
        <v>60</v>
      </c>
      <c r="BI23" s="8"/>
      <c r="BJ23" s="8">
        <f>MAX(BJ15:BJ18)</f>
        <v>30</v>
      </c>
      <c r="BK23" s="8"/>
      <c r="BL23" s="8">
        <f>MAX(BL15:BL18)</f>
        <v>100</v>
      </c>
      <c r="BM23" s="8"/>
      <c r="BN23" s="8">
        <f>MAX(BN15:BN18)</f>
        <v>180</v>
      </c>
      <c r="BO23" s="8"/>
      <c r="BP23" s="8">
        <f>MAX(BP15:BP18)</f>
        <v>100</v>
      </c>
      <c r="BQ23" s="8"/>
      <c r="BR23" s="8">
        <f>MAX(BR15:BR18)</f>
        <v>80</v>
      </c>
      <c r="BS23" s="8"/>
      <c r="BT23" s="8">
        <f>MAX(BT15:BT18)</f>
        <v>120</v>
      </c>
      <c r="BU23" s="8"/>
      <c r="BV23" s="8">
        <f>MAX(BV15:BV18)</f>
        <v>24</v>
      </c>
      <c r="BW23" s="8"/>
      <c r="BX23" s="8">
        <f>MAX(BX15:BX18)</f>
        <v>80</v>
      </c>
      <c r="BY23" s="8"/>
      <c r="BZ23" s="8">
        <f>MAX(BZ15:BZ18)</f>
        <v>24</v>
      </c>
      <c r="CA23" s="8"/>
      <c r="CB23" s="8"/>
      <c r="CC23" s="8"/>
      <c r="CD23" s="8"/>
      <c r="CE23" s="8"/>
      <c r="CF23" s="8"/>
      <c r="CG23" s="8"/>
      <c r="CH23" s="8"/>
      <c r="CI23" s="8"/>
      <c r="CJ23" s="8"/>
      <c r="CK23" s="8"/>
      <c r="CL23" s="8"/>
      <c r="CM23" s="8"/>
      <c r="CN23" s="8"/>
      <c r="CO23" s="8"/>
      <c r="CP23" s="8"/>
    </row>
    <row r="24" spans="1:94" ht="12.75">
      <c r="A24" s="6"/>
      <c r="B24" s="6"/>
      <c r="C24" s="6"/>
      <c r="D24" s="6"/>
      <c r="E24" s="6"/>
      <c r="F24" s="6"/>
      <c r="G24" s="6"/>
      <c r="H24" s="6"/>
      <c r="I24" s="6"/>
      <c r="J24" s="6"/>
      <c r="K24" s="6"/>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c r="AX24" s="8">
        <f t="shared" si="2"/>
        <v>4</v>
      </c>
      <c r="AY24" s="8"/>
      <c r="AZ24" s="8" t="s">
        <v>20</v>
      </c>
      <c r="BA24" s="8">
        <v>4</v>
      </c>
      <c r="BB24" s="8"/>
      <c r="BC24" s="9">
        <v>22</v>
      </c>
      <c r="BD24" s="8">
        <f>BD19</f>
        <v>4</v>
      </c>
      <c r="BE24" s="8"/>
      <c r="BF24" s="8">
        <f>BF19</f>
        <v>4</v>
      </c>
      <c r="BG24" s="8"/>
      <c r="BH24" s="8">
        <f>BH19</f>
        <v>40</v>
      </c>
      <c r="BI24" s="8"/>
      <c r="BJ24" s="8">
        <f>BJ19</f>
        <v>16</v>
      </c>
      <c r="BK24" s="8"/>
      <c r="BL24" s="8">
        <f>BL19</f>
        <v>48</v>
      </c>
      <c r="BM24" s="8"/>
      <c r="BN24" s="8">
        <f>BN19</f>
        <v>80</v>
      </c>
      <c r="BO24" s="8"/>
      <c r="BP24" s="8">
        <f>BP19</f>
        <v>40</v>
      </c>
      <c r="BQ24" s="8"/>
      <c r="BR24" s="8">
        <f>BR19</f>
        <v>36</v>
      </c>
      <c r="BS24" s="8"/>
      <c r="BT24" s="8">
        <f>BT19</f>
        <v>72</v>
      </c>
      <c r="BU24" s="8"/>
      <c r="BV24" s="8">
        <f>BV19</f>
        <v>6</v>
      </c>
      <c r="BW24" s="8"/>
      <c r="BX24" s="8">
        <f>BX19</f>
        <v>60</v>
      </c>
      <c r="BY24" s="8"/>
      <c r="BZ24" s="8">
        <f>BZ19</f>
        <v>7</v>
      </c>
      <c r="CA24" s="8"/>
      <c r="CB24" s="8"/>
      <c r="CC24" s="8"/>
      <c r="CD24" s="8"/>
      <c r="CE24" s="8"/>
      <c r="CF24" s="8"/>
      <c r="CG24" s="8"/>
      <c r="CH24" s="8"/>
      <c r="CI24" s="8"/>
      <c r="CJ24" s="8"/>
      <c r="CK24" s="8"/>
      <c r="CL24" s="8"/>
      <c r="CM24" s="8"/>
      <c r="CN24" s="8"/>
      <c r="CO24" s="8"/>
      <c r="CP24" s="8"/>
    </row>
    <row r="25" spans="1:94" ht="12.75">
      <c r="A25" s="6"/>
      <c r="B25" s="6"/>
      <c r="C25" s="6"/>
      <c r="D25" s="6"/>
      <c r="E25" s="6"/>
      <c r="F25" s="6"/>
      <c r="G25" s="6"/>
      <c r="H25" s="6"/>
      <c r="I25" s="6"/>
      <c r="J25" s="6"/>
      <c r="K25" s="6"/>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c r="AX25" s="8"/>
      <c r="AY25" s="8"/>
      <c r="AZ25" s="8" t="s">
        <v>21</v>
      </c>
      <c r="BA25" s="8">
        <f>IF(J14=BA21,1,0)</f>
        <v>0</v>
      </c>
      <c r="BB25" s="8">
        <f>IF(J14="",1,0)</f>
        <v>1</v>
      </c>
      <c r="BC25" s="8" t="s">
        <v>37</v>
      </c>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row>
    <row r="26" spans="1:94" ht="12.75">
      <c r="A26" s="6"/>
      <c r="B26" s="6"/>
      <c r="C26" s="6"/>
      <c r="D26" s="6"/>
      <c r="E26" s="6"/>
      <c r="F26" s="6"/>
      <c r="G26" s="6"/>
      <c r="H26" s="6"/>
      <c r="I26" s="6"/>
      <c r="J26" s="6"/>
      <c r="K26" s="6"/>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c r="AX26" s="8"/>
      <c r="AY26" s="8"/>
      <c r="AZ26" s="8" t="s">
        <v>22</v>
      </c>
      <c r="BA26" s="8">
        <f>IF(J15=BA22,1,0)</f>
        <v>0</v>
      </c>
      <c r="BB26" s="8">
        <f>IF(J15="",1,0)</f>
        <v>1</v>
      </c>
      <c r="BC26" s="8" t="s">
        <v>35</v>
      </c>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row>
    <row r="27" spans="1:94" ht="12.75">
      <c r="A27" s="6"/>
      <c r="B27" s="6"/>
      <c r="C27" s="6"/>
      <c r="D27" s="6"/>
      <c r="E27" s="6"/>
      <c r="F27" s="6"/>
      <c r="G27" s="6"/>
      <c r="H27" s="6"/>
      <c r="I27" s="6"/>
      <c r="J27" s="6"/>
      <c r="K27" s="6"/>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c r="AX27" s="8"/>
      <c r="AY27" s="8"/>
      <c r="AZ27" s="8" t="s">
        <v>23</v>
      </c>
      <c r="BA27" s="8">
        <f>IF(J16=BA23,1,0)</f>
        <v>0</v>
      </c>
      <c r="BB27" s="8">
        <f>IF(J16="",1,0)</f>
        <v>1</v>
      </c>
      <c r="BC27" s="8" t="s">
        <v>36</v>
      </c>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row>
    <row r="28" spans="1:94" ht="12.75">
      <c r="A28" s="6"/>
      <c r="B28" s="6"/>
      <c r="C28" s="6"/>
      <c r="D28" s="6"/>
      <c r="E28" s="6"/>
      <c r="F28" s="6"/>
      <c r="G28" s="6"/>
      <c r="H28" s="6"/>
      <c r="I28" s="6"/>
      <c r="J28" s="6"/>
      <c r="K28" s="6"/>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c r="AX28" s="8"/>
      <c r="AY28" s="8"/>
      <c r="AZ28" s="8" t="s">
        <v>24</v>
      </c>
      <c r="BA28" s="8">
        <f>IF(J17=BA24,1,0)</f>
        <v>0</v>
      </c>
      <c r="BB28" s="8">
        <f>IF(J17="",1,0)</f>
        <v>1</v>
      </c>
      <c r="BC28" s="8" t="str">
        <f>IF(BB29=4,BC26,IF(BA29=4,BC25,BC27))</f>
        <v>Please answer the questions above.</v>
      </c>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row>
    <row r="29" spans="1:94" ht="12.75">
      <c r="A29" s="6"/>
      <c r="B29" s="6"/>
      <c r="C29" s="6"/>
      <c r="D29" s="6"/>
      <c r="E29" s="6"/>
      <c r="F29" s="6"/>
      <c r="G29" s="6"/>
      <c r="H29" s="6"/>
      <c r="I29" s="6"/>
      <c r="J29" s="6"/>
      <c r="K29" s="6"/>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c r="AX29" s="8"/>
      <c r="AY29" s="8"/>
      <c r="AZ29" s="8"/>
      <c r="BA29" s="8">
        <f>SUM(BA25:BA28)</f>
        <v>0</v>
      </c>
      <c r="BB29" s="8">
        <f>SUM(BB25:BB28)</f>
        <v>4</v>
      </c>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row>
    <row r="30" spans="1:94" ht="12.75">
      <c r="A30" s="6"/>
      <c r="B30" s="6"/>
      <c r="C30" s="6"/>
      <c r="D30" s="6"/>
      <c r="E30" s="6"/>
      <c r="F30" s="6"/>
      <c r="G30" s="6"/>
      <c r="H30" s="6"/>
      <c r="I30" s="6"/>
      <c r="J30" s="6"/>
      <c r="K30" s="6"/>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c r="AX30" s="8"/>
      <c r="AY30" s="8"/>
      <c r="AZ30" s="8"/>
      <c r="BA30" s="8"/>
      <c r="BB30" s="8"/>
      <c r="BC30" s="8" t="str">
        <f>IF(BA13="m","min","h")</f>
        <v>min</v>
      </c>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row>
    <row r="31" spans="1:94" ht="12.75">
      <c r="A31" s="6"/>
      <c r="B31" s="6"/>
      <c r="C31" s="6"/>
      <c r="D31" s="6"/>
      <c r="E31" s="6"/>
      <c r="F31" s="6"/>
      <c r="G31" s="6"/>
      <c r="H31" s="6"/>
      <c r="I31" s="6"/>
      <c r="J31" s="6"/>
      <c r="K31" s="6"/>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c r="AX31" s="8"/>
      <c r="AY31" s="8"/>
      <c r="AZ31" s="8"/>
      <c r="BA31" s="8"/>
      <c r="BB31" s="8"/>
      <c r="BC31" s="8" t="s">
        <v>38</v>
      </c>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row>
    <row r="32" spans="1:94" ht="12.75">
      <c r="A32" s="6"/>
      <c r="B32" s="6"/>
      <c r="C32" s="6"/>
      <c r="D32" s="6"/>
      <c r="E32" s="6"/>
      <c r="F32" s="6"/>
      <c r="G32" s="6"/>
      <c r="H32" s="6"/>
      <c r="I32" s="6"/>
      <c r="J32" s="6"/>
      <c r="K32" s="6"/>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c r="AX32" s="8"/>
      <c r="AY32" s="8"/>
      <c r="AZ32" s="8"/>
      <c r="BA32" s="8"/>
      <c r="BB32" s="8"/>
      <c r="BC32" s="8" t="str">
        <f>CONCATENATE(BC31,BC30,"?")</f>
        <v>What was the fastest speed in km/h?min?</v>
      </c>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row>
    <row r="33" spans="1:94" ht="12.75">
      <c r="A33" s="6"/>
      <c r="B33" s="6"/>
      <c r="C33" s="6"/>
      <c r="D33" s="6"/>
      <c r="E33" s="6"/>
      <c r="F33" s="6"/>
      <c r="G33" s="6"/>
      <c r="H33" s="6"/>
      <c r="I33" s="6"/>
      <c r="J33" s="6"/>
      <c r="K33" s="6"/>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c r="AX33" s="8"/>
      <c r="AY33" s="8"/>
      <c r="AZ33" s="8"/>
      <c r="BA33" s="8"/>
      <c r="BB33" s="8"/>
      <c r="BC33" s="8" t="str">
        <f>CONCATENATE("in km/",BC30,"?")</f>
        <v>in km/min?</v>
      </c>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row>
    <row r="34" spans="1:94" ht="12.75">
      <c r="A34" s="6"/>
      <c r="B34" s="6"/>
      <c r="C34" s="6"/>
      <c r="D34" s="6"/>
      <c r="E34" s="6"/>
      <c r="F34" s="6"/>
      <c r="G34" s="6"/>
      <c r="H34" s="6"/>
      <c r="I34" s="6"/>
      <c r="J34" s="6"/>
      <c r="K34" s="6"/>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row>
    <row r="35" spans="1:94" ht="12.75">
      <c r="A35" s="6"/>
      <c r="B35" s="6"/>
      <c r="C35" s="6"/>
      <c r="D35" s="6"/>
      <c r="E35" s="6"/>
      <c r="F35" s="6"/>
      <c r="G35" s="6"/>
      <c r="H35" s="6"/>
      <c r="I35" s="6"/>
      <c r="J35" s="6"/>
      <c r="K35" s="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row>
    <row r="36" spans="1:94" ht="12.75">
      <c r="A36" s="6"/>
      <c r="B36" s="6"/>
      <c r="C36" s="6"/>
      <c r="D36" s="6"/>
      <c r="E36" s="6"/>
      <c r="F36" s="6"/>
      <c r="G36" s="6"/>
      <c r="H36" s="6"/>
      <c r="I36" s="6"/>
      <c r="J36" s="6"/>
      <c r="K36" s="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row>
    <row r="37" spans="1:94" ht="12.75">
      <c r="A37" s="6"/>
      <c r="B37" s="6"/>
      <c r="C37" s="6"/>
      <c r="D37" s="6"/>
      <c r="E37" s="6"/>
      <c r="F37" s="6"/>
      <c r="G37" s="6"/>
      <c r="H37" s="6"/>
      <c r="I37" s="6"/>
      <c r="J37" s="6"/>
      <c r="K37" s="6"/>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row>
    <row r="38" spans="1:94"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row>
  </sheetData>
  <sheetProtection sheet="1" objects="1" scenarios="1"/>
  <mergeCells count="2">
    <mergeCell ref="J17:J18"/>
    <mergeCell ref="B20:J22"/>
  </mergeCells>
  <conditionalFormatting sqref="N9:W18">
    <cfRule type="expression" priority="1" dxfId="0" stopIfTrue="1">
      <formula>IF(AND($T$24=1,AND(A8=1,B8=1,C8=1,A9=1,B9=1,C9=1,A10=1,B10=1,C10=1)),1,0)</formula>
    </cfRule>
    <cfRule type="expression" priority="2" dxfId="1" stopIfTrue="1">
      <formula>IF(B9=1,1,0)</formula>
    </cfRule>
    <cfRule type="expression" priority="3" dxfId="2" stopIfTrue="1">
      <formula>IF(OR(A8=1,B8=1,C8=1,A9=1,B9=1,C9=1,A10=1,B10=1,C10=1),1,0)</formula>
    </cfRule>
  </conditionalFormatting>
  <conditionalFormatting sqref="B20:J22">
    <cfRule type="expression" priority="4" dxfId="3" stopIfTrue="1">
      <formula>IF($BA$29=4,1,0)</formula>
    </cfRule>
  </conditionalFormatting>
  <dataValidations count="3">
    <dataValidation allowBlank="1" showInputMessage="1" showErrorMessage="1" errorTitle="PLEASE TRY AGAIN" error="You can only use the number 1 or leave the cell blank." sqref="A1 C10:J13 J19 C14:I19"/>
    <dataValidation errorStyle="information" type="list" allowBlank="1" showInputMessage="1" showErrorMessage="1" errorTitle="PLEASE TRY AGAIN" error="You must select from the list." sqref="J14:J15">
      <formula1>$AZ$5:$AZ$8</formula1>
    </dataValidation>
    <dataValidation errorStyle="information" type="whole" allowBlank="1" showErrorMessage="1" errorTitle="PLEASE TRY AGAIN" error="You must enter a number between 0 and 999" sqref="J16 J17:J18">
      <formula1>0</formula1>
      <formula2>999</formula2>
    </dataValidation>
  </dataValidation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Miller</dc:creator>
  <cp:keywords/>
  <dc:description/>
  <cp:lastModifiedBy>Diane Kirkland</cp:lastModifiedBy>
  <dcterms:created xsi:type="dcterms:W3CDTF">2000-10-11T07:32:24Z</dcterms:created>
  <dcterms:modified xsi:type="dcterms:W3CDTF">2001-03-08T11:17:54Z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