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480" yWindow="60" windowWidth="10380" windowHeight="6030" activeTab="0"/>
  </bookViews>
  <sheets>
    <sheet name="8202mentalm" sheetId="1" r:id="rId1"/>
  </sheets>
  <definedNames/>
  <calcPr fullCalcOnLoad="1"/>
</workbook>
</file>

<file path=xl/sharedStrings.xml><?xml version="1.0" encoding="utf-8"?>
<sst xmlns="http://schemas.openxmlformats.org/spreadsheetml/2006/main" count="39" uniqueCount="25">
  <si>
    <t>plus</t>
  </si>
  <si>
    <t>add</t>
  </si>
  <si>
    <t>take away</t>
  </si>
  <si>
    <t>minus</t>
  </si>
  <si>
    <t>times</t>
  </si>
  <si>
    <t>divided by</t>
  </si>
  <si>
    <t>=</t>
  </si>
  <si>
    <t>Questions</t>
  </si>
  <si>
    <t>&lt;30 secs,per 10</t>
  </si>
  <si>
    <t>&lt;1 minute</t>
  </si>
  <si>
    <t>&lt;45</t>
  </si>
  <si>
    <t xml:space="preserve">48 add 14 = </t>
  </si>
  <si>
    <t xml:space="preserve">8 times 8 = </t>
  </si>
  <si>
    <t xml:space="preserve">26 minus 11 = </t>
  </si>
  <si>
    <t xml:space="preserve">46 minus 13 = </t>
  </si>
  <si>
    <t xml:space="preserve">47 plus 11 = </t>
  </si>
  <si>
    <t xml:space="preserve">48 add 12 = </t>
  </si>
  <si>
    <t xml:space="preserve">18 divided by 3 = </t>
  </si>
  <si>
    <t xml:space="preserve">28 take away 15 = </t>
  </si>
  <si>
    <t xml:space="preserve">24 plus 15 = </t>
  </si>
  <si>
    <t xml:space="preserve">30 minus 12 = </t>
  </si>
  <si>
    <t>Click 'Start timer' for questions.</t>
  </si>
  <si>
    <t>Please answer the questions.</t>
  </si>
  <si>
    <t>Click 'Start timer' to start again.</t>
  </si>
  <si>
    <t>multiplied by</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</si>
</sst>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h:mm"/>
    <numFmt numFmtId="165" formatCode="h:mm:ss"/>
  </numFmts>
  <fonts count="6">
    <font>
      <sz val="10"/>
      <name val="Arial"/>
      <family val="0"/>
    </font>
    <font>
      <sz val="10"/>
      <color indexed="8"/>
      <name val="Arial"/>
      <family val="2"/>
    </font>
    <font>
      <b/>
      <sz val="10"/>
      <name val="Arial"/>
      <family val="2"/>
    </font>
    <font>
      <sz val="10"/>
      <color indexed="50"/>
      <name val="Arial"/>
      <family val="2"/>
    </font>
    <font>
      <sz val="10"/>
      <color indexed="47"/>
      <name val="Arial"/>
      <family val="2"/>
    </font>
    <font>
      <b/>
      <sz val="10"/>
      <color indexed="8"/>
      <name val="Arial"/>
      <family val="2"/>
    </font>
  </fonts>
  <fills count="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49"/>
        <bgColor indexed="64"/>
      </patternFill>
    </fill>
    <fill>
      <patternFill patternType="solid">
        <fgColor indexed="42"/>
        <bgColor indexed="64"/>
      </patternFill>
    </fill>
  </fills>
  <borders count="11">
    <border>
      <left/>
      <right/>
      <top/>
      <bottom/>
      <diagonal/>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0" fillId="0" borderId="0" xfId="0" applyAlignment="1" applyProtection="1">
      <alignment vertical="center"/>
      <protection hidden="1"/>
    </xf>
    <xf numFmtId="0" fontId="0" fillId="2" borderId="1" xfId="0" applyFill="1" applyBorder="1" applyAlignment="1" applyProtection="1">
      <alignment vertical="center"/>
      <protection hidden="1" locked="0"/>
    </xf>
    <xf numFmtId="0" fontId="3" fillId="0" borderId="0" xfId="0" applyFont="1" applyAlignment="1" applyProtection="1">
      <alignment vertical="center"/>
      <protection hidden="1"/>
    </xf>
    <xf numFmtId="0" fontId="1" fillId="0" borderId="0" xfId="0" applyFont="1" applyAlignment="1" applyProtection="1">
      <alignment vertical="center"/>
      <protection hidden="1"/>
    </xf>
    <xf numFmtId="165" fontId="0" fillId="3" borderId="0" xfId="0" applyNumberFormat="1" applyFill="1" applyAlignment="1" applyProtection="1">
      <alignment vertical="center"/>
      <protection hidden="1"/>
    </xf>
    <xf numFmtId="0" fontId="3"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3" fillId="3" borderId="0" xfId="0" applyFont="1" applyFill="1" applyBorder="1" applyAlignment="1" applyProtection="1">
      <alignment vertical="center"/>
      <protection hidden="1"/>
    </xf>
    <xf numFmtId="0" fontId="0" fillId="3" borderId="2" xfId="0" applyFill="1" applyBorder="1" applyAlignment="1" applyProtection="1">
      <alignment vertical="center"/>
      <protection hidden="1"/>
    </xf>
    <xf numFmtId="0" fontId="4" fillId="3" borderId="0" xfId="0" applyFont="1" applyFill="1" applyAlignment="1" applyProtection="1">
      <alignment vertical="center"/>
      <protection hidden="1"/>
    </xf>
    <xf numFmtId="0" fontId="2" fillId="4" borderId="3" xfId="0" applyFont="1" applyFill="1" applyBorder="1" applyAlignment="1" applyProtection="1">
      <alignment horizontal="center" vertical="center"/>
      <protection hidden="1"/>
    </xf>
    <xf numFmtId="1" fontId="4" fillId="3" borderId="0" xfId="0" applyNumberFormat="1" applyFont="1" applyFill="1" applyAlignment="1" applyProtection="1">
      <alignment vertical="center"/>
      <protection hidden="1"/>
    </xf>
    <xf numFmtId="22" fontId="4" fillId="3" borderId="0" xfId="0" applyNumberFormat="1" applyFont="1" applyFill="1" applyAlignment="1" applyProtection="1">
      <alignment vertical="center"/>
      <protection hidden="1"/>
    </xf>
    <xf numFmtId="0" fontId="4" fillId="3" borderId="0" xfId="0" applyFont="1" applyFill="1" applyBorder="1" applyAlignment="1" applyProtection="1">
      <alignment vertical="center"/>
      <protection hidden="1"/>
    </xf>
    <xf numFmtId="0" fontId="4" fillId="3" borderId="0" xfId="0" applyNumberFormat="1" applyFont="1" applyFill="1" applyAlignment="1" applyProtection="1">
      <alignment vertical="center"/>
      <protection hidden="1"/>
    </xf>
    <xf numFmtId="0" fontId="2" fillId="5" borderId="1" xfId="0" applyFont="1" applyFill="1" applyBorder="1" applyAlignment="1" applyProtection="1">
      <alignment horizontal="center" vertical="center"/>
      <protection hidden="1"/>
    </xf>
    <xf numFmtId="0" fontId="4" fillId="0" borderId="0" xfId="0" applyFont="1" applyAlignment="1" applyProtection="1">
      <alignment vertical="center"/>
      <protection hidden="1"/>
    </xf>
    <xf numFmtId="0" fontId="2" fillId="6" borderId="4" xfId="0" applyFont="1" applyFill="1" applyBorder="1" applyAlignment="1" applyProtection="1">
      <alignment horizontal="center" vertical="center" wrapText="1"/>
      <protection hidden="1"/>
    </xf>
    <xf numFmtId="0" fontId="2" fillId="6" borderId="5" xfId="0" applyFont="1" applyFill="1" applyBorder="1" applyAlignment="1" applyProtection="1">
      <alignment horizontal="center" vertical="center" wrapText="1"/>
      <protection hidden="1"/>
    </xf>
    <xf numFmtId="0" fontId="2" fillId="6" borderId="6" xfId="0" applyFont="1" applyFill="1" applyBorder="1" applyAlignment="1" applyProtection="1">
      <alignment horizontal="center" vertical="center" wrapText="1"/>
      <protection hidden="1"/>
    </xf>
    <xf numFmtId="0" fontId="2" fillId="6" borderId="2" xfId="0" applyFont="1" applyFill="1" applyBorder="1" applyAlignment="1" applyProtection="1">
      <alignment horizontal="center" vertical="center" wrapText="1"/>
      <protection hidden="1"/>
    </xf>
    <xf numFmtId="0" fontId="2" fillId="6" borderId="0" xfId="0" applyFont="1" applyFill="1" applyBorder="1" applyAlignment="1" applyProtection="1">
      <alignment horizontal="center" vertical="center" wrapText="1"/>
      <protection hidden="1"/>
    </xf>
    <xf numFmtId="0" fontId="2" fillId="6" borderId="7" xfId="0" applyFont="1" applyFill="1" applyBorder="1" applyAlignment="1" applyProtection="1">
      <alignment horizontal="center" vertical="center" wrapText="1"/>
      <protection hidden="1"/>
    </xf>
    <xf numFmtId="0" fontId="2" fillId="6" borderId="8" xfId="0"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0" fontId="2" fillId="6" borderId="10" xfId="0" applyFont="1" applyFill="1" applyBorder="1" applyAlignment="1" applyProtection="1">
      <alignment horizontal="center" vertical="center" wrapText="1"/>
      <protection hidden="1"/>
    </xf>
    <xf numFmtId="0" fontId="2" fillId="3" borderId="4" xfId="0" applyFont="1" applyFill="1" applyBorder="1" applyAlignment="1" applyProtection="1">
      <alignment horizontal="center" vertical="center" wrapText="1"/>
      <protection hidden="1"/>
    </xf>
    <xf numFmtId="0" fontId="0" fillId="3" borderId="6" xfId="0" applyFill="1" applyBorder="1" applyAlignment="1" applyProtection="1">
      <alignment vertical="center" wrapText="1"/>
      <protection hidden="1"/>
    </xf>
    <xf numFmtId="0" fontId="0" fillId="3" borderId="2" xfId="0" applyFill="1" applyBorder="1" applyAlignment="1" applyProtection="1">
      <alignment vertical="center" wrapText="1"/>
      <protection hidden="1"/>
    </xf>
    <xf numFmtId="0" fontId="0" fillId="3" borderId="7" xfId="0" applyFill="1" applyBorder="1" applyAlignment="1" applyProtection="1">
      <alignment vertical="center" wrapText="1"/>
      <protection hidden="1"/>
    </xf>
    <xf numFmtId="0" fontId="0" fillId="3" borderId="8" xfId="0" applyFill="1" applyBorder="1" applyAlignment="1" applyProtection="1">
      <alignment vertical="center" wrapText="1"/>
      <protection hidden="1"/>
    </xf>
    <xf numFmtId="0" fontId="0" fillId="3" borderId="10" xfId="0" applyFill="1" applyBorder="1" applyAlignment="1" applyProtection="1">
      <alignment vertical="center" wrapText="1"/>
      <protection hidden="1"/>
    </xf>
  </cellXfs>
  <cellStyles count="6">
    <cellStyle name="Normal" xfId="0"/>
    <cellStyle name="Comma" xfId="15"/>
    <cellStyle name="Comma [0]" xfId="16"/>
    <cellStyle name="Currency" xfId="17"/>
    <cellStyle name="Currency [0]" xfId="18"/>
    <cellStyle name="Percent" xfId="19"/>
  </cellStyles>
  <dxfs count="7">
    <dxf>
      <font>
        <color rgb="FFFF0000"/>
      </font>
      <fill>
        <patternFill>
          <bgColor rgb="FFFF0000"/>
        </patternFill>
      </fill>
      <border/>
    </dxf>
    <dxf>
      <font>
        <b/>
        <i val="0"/>
        <color rgb="FF00CCFF"/>
      </font>
      <fill>
        <patternFill>
          <bgColor rgb="FF00CCFF"/>
        </patternFill>
      </fill>
      <border/>
    </dxf>
    <dxf>
      <font>
        <b/>
        <i val="0"/>
        <color rgb="FFFFFF00"/>
      </font>
      <fill>
        <patternFill>
          <bgColor rgb="FFFFFF00"/>
        </patternFill>
      </fill>
      <border/>
    </dxf>
    <dxf>
      <font>
        <b/>
        <i val="0"/>
        <color rgb="FFFFFFFF"/>
      </font>
      <fill>
        <patternFill>
          <bgColor rgb="FFFF0000"/>
        </patternFill>
      </fill>
      <border>
        <left style="thin">
          <color rgb="FF000000"/>
        </left>
        <right style="thin">
          <color rgb="FF000000"/>
        </right>
        <top style="thin"/>
        <bottom style="thin">
          <color rgb="FF000000"/>
        </bottom>
      </border>
    </dxf>
    <dxf>
      <font>
        <b/>
        <i val="0"/>
        <color rgb="FFFFFF00"/>
      </font>
      <fill>
        <patternFill>
          <bgColor rgb="FF00CCFF"/>
        </patternFill>
      </fill>
      <border>
        <left style="thin">
          <color rgb="FF000000"/>
        </left>
        <right style="thin">
          <color rgb="FF000000"/>
        </right>
        <top style="thin"/>
        <bottom style="thin">
          <color rgb="FF000000"/>
        </bottom>
      </border>
    </dxf>
    <dxf>
      <font>
        <b/>
        <i val="0"/>
        <color rgb="FF000000"/>
      </font>
      <fill>
        <patternFill>
          <bgColor rgb="FFFFFF00"/>
        </patternFill>
      </fill>
      <border>
        <left style="thin">
          <color rgb="FF000000"/>
        </left>
        <right style="thin">
          <color rgb="FF000000"/>
        </right>
        <top style="thin"/>
        <bottom style="thin">
          <color rgb="FF000000"/>
        </bottom>
      </border>
    </dxf>
    <dxf>
      <font>
        <b/>
        <i val="0"/>
        <color rgb="FFCCFFFF"/>
      </font>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38100</xdr:rowOff>
    </xdr:from>
    <xdr:to>
      <xdr:col>18</xdr:col>
      <xdr:colOff>228600</xdr:colOff>
      <xdr:row>3</xdr:row>
      <xdr:rowOff>180975</xdr:rowOff>
    </xdr:to>
    <xdr:sp>
      <xdr:nvSpPr>
        <xdr:cNvPr id="1" name="TextBox 1"/>
        <xdr:cNvSpPr txBox="1">
          <a:spLocks noChangeArrowheads="1"/>
        </xdr:cNvSpPr>
      </xdr:nvSpPr>
      <xdr:spPr>
        <a:xfrm>
          <a:off x="228600" y="352425"/>
          <a:ext cx="3257550" cy="3810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this activity you have a chance to improve your mental calculation skills.
</a:t>
          </a:r>
        </a:p>
      </xdr:txBody>
    </xdr:sp>
    <xdr:clientData/>
  </xdr:twoCellAnchor>
  <xdr:twoCellAnchor>
    <xdr:from>
      <xdr:col>1</xdr:col>
      <xdr:colOff>47625</xdr:colOff>
      <xdr:row>4</xdr:row>
      <xdr:rowOff>76200</xdr:rowOff>
    </xdr:from>
    <xdr:to>
      <xdr:col>18</xdr:col>
      <xdr:colOff>228600</xdr:colOff>
      <xdr:row>10</xdr:row>
      <xdr:rowOff>9525</xdr:rowOff>
    </xdr:to>
    <xdr:sp>
      <xdr:nvSpPr>
        <xdr:cNvPr id="2" name="TextBox 10"/>
        <xdr:cNvSpPr txBox="1">
          <a:spLocks noChangeArrowheads="1"/>
        </xdr:cNvSpPr>
      </xdr:nvSpPr>
      <xdr:spPr>
        <a:xfrm>
          <a:off x="219075" y="866775"/>
          <a:ext cx="3267075" cy="1362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Click on the </a:t>
          </a:r>
          <a:r>
            <a:rPr lang="en-US" cap="none" sz="1000" b="1" i="0" u="none" baseline="0">
              <a:solidFill>
                <a:srgbClr val="000000"/>
              </a:solidFill>
              <a:latin typeface="Arial"/>
              <a:ea typeface="Arial"/>
              <a:cs typeface="Arial"/>
            </a:rPr>
            <a:t>Start timer</a:t>
          </a:r>
          <a:r>
            <a:rPr lang="en-US" cap="none" sz="1000" b="0" i="0" u="none" baseline="0">
              <a:solidFill>
                <a:srgbClr val="000000"/>
              </a:solidFill>
              <a:latin typeface="Arial"/>
              <a:ea typeface="Arial"/>
              <a:cs typeface="Arial"/>
            </a:rPr>
            <a:t> button and you will be given ten sums, one at a time. Type the correct answer into the white cell, press Enter and the next question will appear.
The timer starts counting as soon as you see the first question. You will be told the total time you have taken as soon as you enter the last correct answer. Remember to press the Enter key at the end.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X23"/>
  <sheetViews>
    <sheetView tabSelected="1" workbookViewId="0" topLeftCell="A1">
      <selection activeCell="U3" sqref="U3"/>
    </sheetView>
  </sheetViews>
  <sheetFormatPr defaultColWidth="9.140625" defaultRowHeight="12.75"/>
  <cols>
    <col min="1" max="16" width="2.57421875" style="1" customWidth="1"/>
    <col min="17" max="17" width="3.7109375" style="1" customWidth="1"/>
    <col min="18" max="18" width="4.00390625" style="1" customWidth="1"/>
    <col min="19" max="19" width="19.8515625" style="1" customWidth="1"/>
    <col min="20" max="20" width="20.140625" style="1" customWidth="1"/>
    <col min="21" max="21" width="6.57421875" style="1" customWidth="1"/>
    <col min="22" max="22" width="2.57421875" style="3" customWidth="1"/>
    <col min="23" max="23" width="4.00390625" style="17" customWidth="1"/>
    <col min="24" max="24" width="3.140625" style="17" customWidth="1"/>
    <col min="25" max="25" width="3.57421875" style="17" customWidth="1"/>
    <col min="26" max="26" width="2.57421875" style="17" customWidth="1"/>
    <col min="27" max="27" width="3.421875" style="17" customWidth="1"/>
    <col min="28" max="28" width="3.8515625" style="17" customWidth="1"/>
    <col min="29" max="29" width="14.7109375" style="17" customWidth="1"/>
    <col min="30" max="30" width="13.00390625" style="4" customWidth="1"/>
    <col min="31" max="31" width="7.140625" style="4" customWidth="1"/>
    <col min="32" max="32" width="6.28125" style="4" customWidth="1"/>
    <col min="33" max="34" width="3.7109375" style="4" customWidth="1"/>
    <col min="35" max="35" width="4.421875" style="4" customWidth="1"/>
    <col min="36" max="38" width="7.28125" style="4" customWidth="1"/>
    <col min="39" max="39" width="4.421875" style="4" customWidth="1"/>
    <col min="40" max="42" width="3.421875" style="4" customWidth="1"/>
    <col min="43" max="50" width="2.57421875" style="4" customWidth="1"/>
    <col min="51" max="16384" width="2.57421875" style="1" customWidth="1"/>
  </cols>
  <sheetData>
    <row r="1" spans="1:50" ht="6" customHeight="1">
      <c r="A1" s="7"/>
      <c r="B1" s="7"/>
      <c r="C1" s="7"/>
      <c r="D1" s="7"/>
      <c r="E1" s="7"/>
      <c r="F1" s="7"/>
      <c r="G1" s="7"/>
      <c r="H1" s="7"/>
      <c r="I1" s="7"/>
      <c r="J1" s="7"/>
      <c r="K1" s="7"/>
      <c r="L1" s="7"/>
      <c r="M1" s="7"/>
      <c r="N1" s="7"/>
      <c r="O1" s="7"/>
      <c r="P1" s="7"/>
      <c r="Q1" s="7"/>
      <c r="R1" s="7"/>
      <c r="S1" s="7"/>
      <c r="T1" s="7"/>
      <c r="U1" s="7"/>
      <c r="V1" s="6"/>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18.75" customHeight="1">
      <c r="A2" s="7"/>
      <c r="B2" s="7"/>
      <c r="C2" s="7"/>
      <c r="D2" s="7"/>
      <c r="E2" s="7"/>
      <c r="F2" s="7"/>
      <c r="G2" s="7"/>
      <c r="H2" s="7"/>
      <c r="I2" s="7"/>
      <c r="J2" s="7"/>
      <c r="K2" s="7"/>
      <c r="L2" s="7"/>
      <c r="M2" s="7"/>
      <c r="N2" s="7"/>
      <c r="O2" s="7"/>
      <c r="P2" s="7"/>
      <c r="Q2" s="7"/>
      <c r="R2" s="7"/>
      <c r="S2" s="7"/>
      <c r="T2" s="16" t="s">
        <v>7</v>
      </c>
      <c r="U2" s="9"/>
      <c r="V2" s="6"/>
      <c r="W2" s="10"/>
      <c r="X2" s="10"/>
      <c r="Y2" s="10"/>
      <c r="Z2" s="10"/>
      <c r="AA2" s="10"/>
      <c r="AB2" s="10"/>
      <c r="AC2" s="12">
        <v>100</v>
      </c>
      <c r="AD2" s="13">
        <f>AC3</f>
        <v>37042.398510416664</v>
      </c>
      <c r="AE2" s="10"/>
      <c r="AF2" s="10"/>
      <c r="AG2" s="10"/>
      <c r="AH2" s="10"/>
      <c r="AI2" s="10"/>
      <c r="AJ2" s="10">
        <v>1</v>
      </c>
      <c r="AK2" s="10">
        <f>AJ2+1</f>
        <v>2</v>
      </c>
      <c r="AL2" s="10">
        <f>AK2+1</f>
        <v>3</v>
      </c>
      <c r="AM2" s="10">
        <f>AL2+1</f>
        <v>4</v>
      </c>
      <c r="AN2" s="10">
        <f>AM2+1</f>
        <v>5</v>
      </c>
      <c r="AO2" s="10">
        <f>AN2+1</f>
        <v>6</v>
      </c>
      <c r="AP2" s="10"/>
      <c r="AQ2" s="10"/>
      <c r="AR2" s="10"/>
      <c r="AS2" s="10"/>
      <c r="AT2" s="10"/>
      <c r="AU2" s="10"/>
      <c r="AV2" s="10"/>
      <c r="AW2" s="10"/>
      <c r="AX2" s="10"/>
    </row>
    <row r="3" spans="1:50" ht="18.75" customHeight="1">
      <c r="A3" s="7"/>
      <c r="B3" s="7"/>
      <c r="C3" s="7"/>
      <c r="D3" s="7"/>
      <c r="E3" s="7"/>
      <c r="F3" s="7"/>
      <c r="G3" s="7"/>
      <c r="H3" s="7"/>
      <c r="I3" s="7"/>
      <c r="J3" s="7"/>
      <c r="K3" s="7"/>
      <c r="L3" s="7"/>
      <c r="M3" s="7"/>
      <c r="N3" s="7"/>
      <c r="O3" s="7"/>
      <c r="P3" s="7"/>
      <c r="Q3" s="7"/>
      <c r="R3" s="7"/>
      <c r="S3" s="7"/>
      <c r="T3" s="11">
        <f>IF(AC2=100,"",AK5)</f>
      </c>
      <c r="U3" s="2"/>
      <c r="V3" s="10">
        <f>SUM($W$3:W3)</f>
        <v>0</v>
      </c>
      <c r="W3" s="10">
        <f>IF(U3=AM5,1,0)</f>
        <v>0</v>
      </c>
      <c r="X3" s="10"/>
      <c r="Y3" s="10"/>
      <c r="Z3" s="10"/>
      <c r="AA3" s="10"/>
      <c r="AB3" s="10"/>
      <c r="AC3" s="13">
        <f ca="1">NOW()</f>
        <v>37042.398510416664</v>
      </c>
      <c r="AD3" s="13">
        <v>36882.48763599537</v>
      </c>
      <c r="AE3" s="10"/>
      <c r="AF3" s="10"/>
      <c r="AG3" s="10"/>
      <c r="AH3" s="10"/>
      <c r="AI3" s="10"/>
      <c r="AJ3" s="10" t="s">
        <v>0</v>
      </c>
      <c r="AK3" s="10" t="s">
        <v>1</v>
      </c>
      <c r="AL3" s="10" t="s">
        <v>2</v>
      </c>
      <c r="AM3" s="10" t="s">
        <v>3</v>
      </c>
      <c r="AN3" s="10" t="s">
        <v>4</v>
      </c>
      <c r="AO3" s="10" t="s">
        <v>5</v>
      </c>
      <c r="AP3" s="10"/>
      <c r="AQ3" s="10"/>
      <c r="AR3" s="10"/>
      <c r="AS3" s="10"/>
      <c r="AT3" s="10"/>
      <c r="AU3" s="10"/>
      <c r="AV3" s="10"/>
      <c r="AW3" s="10"/>
      <c r="AX3" s="10"/>
    </row>
    <row r="4" spans="1:50" ht="18.75" customHeight="1">
      <c r="A4" s="7"/>
      <c r="B4" s="7"/>
      <c r="C4" s="7"/>
      <c r="D4" s="7"/>
      <c r="E4" s="7"/>
      <c r="F4" s="7"/>
      <c r="G4" s="7"/>
      <c r="H4" s="7"/>
      <c r="I4" s="7"/>
      <c r="J4" s="7"/>
      <c r="K4" s="7"/>
      <c r="L4" s="7"/>
      <c r="M4" s="7"/>
      <c r="N4" s="7"/>
      <c r="O4" s="7"/>
      <c r="P4" s="7"/>
      <c r="Q4" s="7"/>
      <c r="R4" s="7"/>
      <c r="S4" s="7"/>
      <c r="T4" s="11" t="str">
        <f aca="true" t="shared" si="0" ref="T4:T12">AK6</f>
        <v>28 take away 15 = </v>
      </c>
      <c r="U4" s="2"/>
      <c r="V4" s="10">
        <f>SUM($W$3:W4)</f>
        <v>0</v>
      </c>
      <c r="W4" s="10">
        <f aca="true" t="shared" si="1" ref="W4:W12">IF(U4=AM6,1,0)</f>
        <v>0</v>
      </c>
      <c r="X4" s="10"/>
      <c r="Y4" s="10"/>
      <c r="Z4" s="10"/>
      <c r="AA4" s="10"/>
      <c r="AB4" s="10"/>
      <c r="AC4" s="10">
        <v>101</v>
      </c>
      <c r="AD4" s="13"/>
      <c r="AE4" s="10"/>
      <c r="AF4" s="10"/>
      <c r="AG4" s="10"/>
      <c r="AH4" s="10"/>
      <c r="AI4" s="10"/>
      <c r="AJ4" s="10"/>
      <c r="AK4" s="10"/>
      <c r="AL4" s="10"/>
      <c r="AM4" s="10"/>
      <c r="AN4" s="10"/>
      <c r="AO4" s="10"/>
      <c r="AP4" s="10"/>
      <c r="AQ4" s="10"/>
      <c r="AR4" s="10"/>
      <c r="AS4" s="10"/>
      <c r="AT4" s="10"/>
      <c r="AU4" s="10"/>
      <c r="AV4" s="10"/>
      <c r="AW4" s="10"/>
      <c r="AX4" s="10"/>
    </row>
    <row r="5" spans="1:50" ht="18.75" customHeight="1">
      <c r="A5" s="7"/>
      <c r="B5" s="7"/>
      <c r="C5" s="7"/>
      <c r="D5" s="7"/>
      <c r="E5" s="7"/>
      <c r="F5" s="7"/>
      <c r="G5" s="7"/>
      <c r="H5" s="7"/>
      <c r="I5" s="7"/>
      <c r="J5" s="7"/>
      <c r="K5" s="7"/>
      <c r="L5" s="7"/>
      <c r="M5" s="7"/>
      <c r="N5" s="7"/>
      <c r="O5" s="7"/>
      <c r="P5" s="7"/>
      <c r="Q5" s="7"/>
      <c r="R5" s="7"/>
      <c r="S5" s="7"/>
      <c r="T5" s="11" t="str">
        <f t="shared" si="0"/>
        <v>18 divided by 3 = </v>
      </c>
      <c r="U5" s="2"/>
      <c r="V5" s="10">
        <f>SUM($W$3:W5)</f>
        <v>0</v>
      </c>
      <c r="W5" s="10">
        <f t="shared" si="1"/>
        <v>0</v>
      </c>
      <c r="X5" s="10">
        <v>1</v>
      </c>
      <c r="Y5" s="10">
        <f ca="1">INT(RAND()*10)+3</f>
        <v>9</v>
      </c>
      <c r="Z5" s="10">
        <f ca="1">INT(RAND()*6)+1</f>
        <v>6</v>
      </c>
      <c r="AA5" s="10">
        <f ca="1">INT(RAND()*9)+3</f>
        <v>4</v>
      </c>
      <c r="AB5" s="10">
        <f>IF(Z5=6,Y5*AA5,Y5)</f>
        <v>36</v>
      </c>
      <c r="AC5" s="10" t="str">
        <f>HLOOKUP(Z5,$AJ$2:$AO$4,2)</f>
        <v>divided by</v>
      </c>
      <c r="AD5" s="10">
        <f ca="1">IF(Z5&lt;5,20+INT(RAND()*2)*20+AA5,IF(Z5=5,Y5,Y5*AA5))</f>
        <v>36</v>
      </c>
      <c r="AE5" s="10" t="str">
        <f aca="true" t="shared" si="2" ref="AE5:AE14">VLOOKUP(Z5,$AN$5:$AO$10,2)</f>
        <v>divided by</v>
      </c>
      <c r="AF5" s="10">
        <f aca="true" ca="1" t="shared" si="3" ref="AF5:AF14">IF(Z5&lt;5,1+INT(RAND()*10+AB5),AA5)</f>
        <v>4</v>
      </c>
      <c r="AG5" s="10" t="s">
        <v>6</v>
      </c>
      <c r="AH5" s="10" t="str">
        <f aca="true" t="shared" si="4" ref="AH5:AH14">CONCATENATE(AD5," ",AE5," ",AF5," ",AG5," ")</f>
        <v>36 divided by 4 = </v>
      </c>
      <c r="AI5" s="10"/>
      <c r="AJ5" s="10">
        <f aca="true" t="shared" si="5" ref="AJ5:AJ14">IF(Z5&lt;3,AD5+AF5,IF(Z5&lt;5,AD5-AF5,IF(Z5=5,AD5*AF5,AD5/AF5)))</f>
        <v>9</v>
      </c>
      <c r="AK5" s="10" t="s">
        <v>12</v>
      </c>
      <c r="AL5" s="10"/>
      <c r="AM5" s="10">
        <v>64</v>
      </c>
      <c r="AN5" s="10">
        <v>1</v>
      </c>
      <c r="AO5" s="10" t="s">
        <v>0</v>
      </c>
      <c r="AP5" s="10"/>
      <c r="AQ5" s="10"/>
      <c r="AR5" s="10"/>
      <c r="AS5" s="10"/>
      <c r="AT5" s="10"/>
      <c r="AU5" s="10"/>
      <c r="AV5" s="10"/>
      <c r="AW5" s="10"/>
      <c r="AX5" s="10"/>
    </row>
    <row r="6" spans="1:50" ht="18.75" customHeight="1">
      <c r="A6" s="7"/>
      <c r="B6" s="7"/>
      <c r="C6" s="7"/>
      <c r="D6" s="7"/>
      <c r="E6" s="7"/>
      <c r="F6" s="7"/>
      <c r="G6" s="7"/>
      <c r="H6" s="7"/>
      <c r="I6" s="7"/>
      <c r="J6" s="7"/>
      <c r="K6" s="7"/>
      <c r="L6" s="7"/>
      <c r="M6" s="7"/>
      <c r="N6" s="7"/>
      <c r="O6" s="7"/>
      <c r="P6" s="7"/>
      <c r="Q6" s="7"/>
      <c r="R6" s="7"/>
      <c r="S6" s="7"/>
      <c r="T6" s="11" t="str">
        <f t="shared" si="0"/>
        <v>48 add 14 = </v>
      </c>
      <c r="U6" s="2"/>
      <c r="V6" s="10">
        <f>SUM($W$3:W6)</f>
        <v>0</v>
      </c>
      <c r="W6" s="10">
        <f t="shared" si="1"/>
        <v>0</v>
      </c>
      <c r="X6" s="10">
        <f>X5+1</f>
        <v>2</v>
      </c>
      <c r="Y6" s="10">
        <f aca="true" ca="1" t="shared" si="6" ref="Y6:Y14">INT(RAND()*10)+3</f>
        <v>5</v>
      </c>
      <c r="Z6" s="10">
        <f aca="true" ca="1" t="shared" si="7" ref="Z6:Z14">INT(RAND()*6)+1</f>
        <v>5</v>
      </c>
      <c r="AA6" s="10">
        <f aca="true" ca="1" t="shared" si="8" ref="AA6:AA14">INT(RAND()*9)+3</f>
        <v>3</v>
      </c>
      <c r="AB6" s="10">
        <f aca="true" t="shared" si="9" ref="AB6:AB14">IF(Z6=6,Y6*AA6,Y6)</f>
        <v>5</v>
      </c>
      <c r="AC6" s="10" t="str">
        <f aca="true" t="shared" si="10" ref="AC6:AC14">HLOOKUP(Z6,$AJ$2:$AO$4,2)</f>
        <v>times</v>
      </c>
      <c r="AD6" s="10">
        <f aca="true" ca="1" t="shared" si="11" ref="AD6:AD14">IF(Z6&lt;5,20+INT(RAND()*2)*20+AA6,IF(Z6=5,Y6,Y6*AA6))</f>
        <v>5</v>
      </c>
      <c r="AE6" s="10" t="str">
        <f t="shared" si="2"/>
        <v>multiplied by</v>
      </c>
      <c r="AF6" s="10">
        <f ca="1" t="shared" si="3"/>
        <v>3</v>
      </c>
      <c r="AG6" s="10" t="s">
        <v>6</v>
      </c>
      <c r="AH6" s="10" t="str">
        <f t="shared" si="4"/>
        <v>5 multiplied by 3 = </v>
      </c>
      <c r="AI6" s="10"/>
      <c r="AJ6" s="10">
        <f t="shared" si="5"/>
        <v>15</v>
      </c>
      <c r="AK6" s="10" t="s">
        <v>18</v>
      </c>
      <c r="AL6" s="10"/>
      <c r="AM6" s="10">
        <v>13</v>
      </c>
      <c r="AN6" s="10">
        <f>AN5+1</f>
        <v>2</v>
      </c>
      <c r="AO6" s="10" t="s">
        <v>1</v>
      </c>
      <c r="AP6" s="10"/>
      <c r="AQ6" s="10"/>
      <c r="AR6" s="10"/>
      <c r="AS6" s="10"/>
      <c r="AT6" s="10"/>
      <c r="AU6" s="10"/>
      <c r="AV6" s="10"/>
      <c r="AW6" s="10"/>
      <c r="AX6" s="10"/>
    </row>
    <row r="7" spans="1:50" ht="18.75" customHeight="1">
      <c r="A7" s="7"/>
      <c r="B7" s="7"/>
      <c r="C7" s="7"/>
      <c r="D7" s="7"/>
      <c r="E7" s="7"/>
      <c r="F7" s="7"/>
      <c r="G7" s="7"/>
      <c r="H7" s="7"/>
      <c r="I7" s="7"/>
      <c r="J7" s="7"/>
      <c r="K7" s="7"/>
      <c r="L7" s="7"/>
      <c r="M7" s="7"/>
      <c r="N7" s="7"/>
      <c r="O7" s="7"/>
      <c r="P7" s="7"/>
      <c r="Q7" s="7"/>
      <c r="R7" s="7"/>
      <c r="S7" s="7"/>
      <c r="T7" s="11" t="str">
        <f t="shared" si="0"/>
        <v>48 add 12 = </v>
      </c>
      <c r="U7" s="2"/>
      <c r="V7" s="10">
        <f>SUM($W$3:W7)</f>
        <v>0</v>
      </c>
      <c r="W7" s="10">
        <f t="shared" si="1"/>
        <v>0</v>
      </c>
      <c r="X7" s="10">
        <f aca="true" t="shared" si="12" ref="X7:X14">X6+1</f>
        <v>3</v>
      </c>
      <c r="Y7" s="10">
        <f ca="1" t="shared" si="6"/>
        <v>8</v>
      </c>
      <c r="Z7" s="10">
        <f ca="1" t="shared" si="7"/>
        <v>2</v>
      </c>
      <c r="AA7" s="10">
        <f ca="1" t="shared" si="8"/>
        <v>3</v>
      </c>
      <c r="AB7" s="10">
        <f t="shared" si="9"/>
        <v>8</v>
      </c>
      <c r="AC7" s="10" t="str">
        <f t="shared" si="10"/>
        <v>add</v>
      </c>
      <c r="AD7" s="10">
        <f ca="1" t="shared" si="11"/>
        <v>43</v>
      </c>
      <c r="AE7" s="10" t="str">
        <f t="shared" si="2"/>
        <v>add</v>
      </c>
      <c r="AF7" s="10">
        <f ca="1" t="shared" si="3"/>
        <v>11</v>
      </c>
      <c r="AG7" s="10" t="s">
        <v>6</v>
      </c>
      <c r="AH7" s="10" t="str">
        <f t="shared" si="4"/>
        <v>43 add 11 = </v>
      </c>
      <c r="AI7" s="10"/>
      <c r="AJ7" s="10">
        <f t="shared" si="5"/>
        <v>54</v>
      </c>
      <c r="AK7" s="10" t="s">
        <v>17</v>
      </c>
      <c r="AL7" s="10"/>
      <c r="AM7" s="10">
        <v>6</v>
      </c>
      <c r="AN7" s="10">
        <f>AN6+1</f>
        <v>3</v>
      </c>
      <c r="AO7" s="10" t="s">
        <v>2</v>
      </c>
      <c r="AP7" s="10"/>
      <c r="AQ7" s="10"/>
      <c r="AR7" s="10"/>
      <c r="AS7" s="10"/>
      <c r="AT7" s="10"/>
      <c r="AU7" s="10"/>
      <c r="AV7" s="10"/>
      <c r="AW7" s="10"/>
      <c r="AX7" s="10"/>
    </row>
    <row r="8" spans="1:50" ht="18.75" customHeight="1">
      <c r="A8" s="7"/>
      <c r="B8" s="7"/>
      <c r="C8" s="7"/>
      <c r="D8" s="7"/>
      <c r="E8" s="7"/>
      <c r="F8" s="7"/>
      <c r="G8" s="7"/>
      <c r="H8" s="7"/>
      <c r="I8" s="7"/>
      <c r="J8" s="7"/>
      <c r="K8" s="7"/>
      <c r="L8" s="7"/>
      <c r="M8" s="7"/>
      <c r="N8" s="7"/>
      <c r="O8" s="7"/>
      <c r="P8" s="7"/>
      <c r="Q8" s="7"/>
      <c r="R8" s="7"/>
      <c r="S8" s="7"/>
      <c r="T8" s="11" t="str">
        <f t="shared" si="0"/>
        <v>24 plus 15 = </v>
      </c>
      <c r="U8" s="2"/>
      <c r="V8" s="10">
        <f>SUM($W$3:W8)</f>
        <v>0</v>
      </c>
      <c r="W8" s="10">
        <f t="shared" si="1"/>
        <v>0</v>
      </c>
      <c r="X8" s="10">
        <f t="shared" si="12"/>
        <v>4</v>
      </c>
      <c r="Y8" s="10">
        <f ca="1" t="shared" si="6"/>
        <v>5</v>
      </c>
      <c r="Z8" s="10">
        <f ca="1" t="shared" si="7"/>
        <v>6</v>
      </c>
      <c r="AA8" s="10">
        <f ca="1" t="shared" si="8"/>
        <v>3</v>
      </c>
      <c r="AB8" s="10">
        <f t="shared" si="9"/>
        <v>15</v>
      </c>
      <c r="AC8" s="10" t="str">
        <f t="shared" si="10"/>
        <v>divided by</v>
      </c>
      <c r="AD8" s="10">
        <f ca="1" t="shared" si="11"/>
        <v>15</v>
      </c>
      <c r="AE8" s="10" t="str">
        <f t="shared" si="2"/>
        <v>divided by</v>
      </c>
      <c r="AF8" s="10">
        <f ca="1" t="shared" si="3"/>
        <v>3</v>
      </c>
      <c r="AG8" s="10" t="s">
        <v>6</v>
      </c>
      <c r="AH8" s="10" t="str">
        <f t="shared" si="4"/>
        <v>15 divided by 3 = </v>
      </c>
      <c r="AI8" s="10"/>
      <c r="AJ8" s="10">
        <f t="shared" si="5"/>
        <v>5</v>
      </c>
      <c r="AK8" s="10" t="s">
        <v>11</v>
      </c>
      <c r="AL8" s="10"/>
      <c r="AM8" s="10">
        <v>62</v>
      </c>
      <c r="AN8" s="10">
        <f>AN7+1</f>
        <v>4</v>
      </c>
      <c r="AO8" s="10" t="s">
        <v>3</v>
      </c>
      <c r="AP8" s="10"/>
      <c r="AQ8" s="10"/>
      <c r="AR8" s="10"/>
      <c r="AS8" s="10"/>
      <c r="AT8" s="10"/>
      <c r="AU8" s="10"/>
      <c r="AV8" s="10"/>
      <c r="AW8" s="10"/>
      <c r="AX8" s="10"/>
    </row>
    <row r="9" spans="1:50" ht="18.75" customHeight="1">
      <c r="A9" s="7"/>
      <c r="B9" s="7"/>
      <c r="C9" s="7"/>
      <c r="D9" s="7"/>
      <c r="E9" s="7"/>
      <c r="F9" s="7"/>
      <c r="G9" s="7"/>
      <c r="H9" s="7"/>
      <c r="I9" s="7"/>
      <c r="J9" s="7"/>
      <c r="K9" s="7"/>
      <c r="L9" s="7"/>
      <c r="M9" s="7"/>
      <c r="N9" s="7"/>
      <c r="O9" s="7"/>
      <c r="P9" s="7"/>
      <c r="Q9" s="7"/>
      <c r="R9" s="7"/>
      <c r="S9" s="7"/>
      <c r="T9" s="11" t="str">
        <f t="shared" si="0"/>
        <v>26 minus 11 = </v>
      </c>
      <c r="U9" s="2"/>
      <c r="V9" s="10">
        <f>SUM($W$3:W9)</f>
        <v>0</v>
      </c>
      <c r="W9" s="10">
        <f t="shared" si="1"/>
        <v>0</v>
      </c>
      <c r="X9" s="10">
        <f t="shared" si="12"/>
        <v>5</v>
      </c>
      <c r="Y9" s="10">
        <f ca="1" t="shared" si="6"/>
        <v>12</v>
      </c>
      <c r="Z9" s="10">
        <f ca="1" t="shared" si="7"/>
        <v>1</v>
      </c>
      <c r="AA9" s="10">
        <f ca="1" t="shared" si="8"/>
        <v>9</v>
      </c>
      <c r="AB9" s="10">
        <f t="shared" si="9"/>
        <v>12</v>
      </c>
      <c r="AC9" s="10" t="str">
        <f t="shared" si="10"/>
        <v>plus</v>
      </c>
      <c r="AD9" s="10">
        <f ca="1" t="shared" si="11"/>
        <v>29</v>
      </c>
      <c r="AE9" s="10" t="str">
        <f t="shared" si="2"/>
        <v>plus</v>
      </c>
      <c r="AF9" s="10">
        <f ca="1" t="shared" si="3"/>
        <v>21</v>
      </c>
      <c r="AG9" s="10" t="s">
        <v>6</v>
      </c>
      <c r="AH9" s="10" t="str">
        <f t="shared" si="4"/>
        <v>29 plus 21 = </v>
      </c>
      <c r="AI9" s="10"/>
      <c r="AJ9" s="10">
        <f t="shared" si="5"/>
        <v>50</v>
      </c>
      <c r="AK9" s="10" t="s">
        <v>16</v>
      </c>
      <c r="AL9" s="10"/>
      <c r="AM9" s="10">
        <v>60</v>
      </c>
      <c r="AN9" s="10">
        <f>AN8+1</f>
        <v>5</v>
      </c>
      <c r="AO9" s="10" t="s">
        <v>24</v>
      </c>
      <c r="AP9" s="10"/>
      <c r="AQ9" s="10"/>
      <c r="AR9" s="10"/>
      <c r="AS9" s="10"/>
      <c r="AT9" s="10"/>
      <c r="AU9" s="10"/>
      <c r="AV9" s="10"/>
      <c r="AW9" s="10"/>
      <c r="AX9" s="10"/>
    </row>
    <row r="10" spans="1:50" ht="18.75" customHeight="1">
      <c r="A10" s="7"/>
      <c r="B10" s="7"/>
      <c r="C10" s="7"/>
      <c r="D10" s="7"/>
      <c r="E10" s="7"/>
      <c r="F10" s="7"/>
      <c r="G10" s="7"/>
      <c r="H10" s="7"/>
      <c r="I10" s="7"/>
      <c r="J10" s="7"/>
      <c r="K10" s="7"/>
      <c r="L10" s="7"/>
      <c r="M10" s="7"/>
      <c r="N10" s="7"/>
      <c r="O10" s="7"/>
      <c r="P10" s="7"/>
      <c r="Q10" s="7"/>
      <c r="R10" s="7"/>
      <c r="S10" s="7"/>
      <c r="T10" s="11" t="str">
        <f t="shared" si="0"/>
        <v>47 plus 11 = </v>
      </c>
      <c r="U10" s="2"/>
      <c r="V10" s="10">
        <f>SUM($W$3:W10)</f>
        <v>0</v>
      </c>
      <c r="W10" s="10">
        <f t="shared" si="1"/>
        <v>0</v>
      </c>
      <c r="X10" s="10">
        <f t="shared" si="12"/>
        <v>6</v>
      </c>
      <c r="Y10" s="10">
        <f ca="1" t="shared" si="6"/>
        <v>11</v>
      </c>
      <c r="Z10" s="10">
        <f ca="1" t="shared" si="7"/>
        <v>5</v>
      </c>
      <c r="AA10" s="10">
        <f ca="1" t="shared" si="8"/>
        <v>6</v>
      </c>
      <c r="AB10" s="10">
        <f t="shared" si="9"/>
        <v>11</v>
      </c>
      <c r="AC10" s="10" t="str">
        <f t="shared" si="10"/>
        <v>times</v>
      </c>
      <c r="AD10" s="10">
        <f ca="1" t="shared" si="11"/>
        <v>11</v>
      </c>
      <c r="AE10" s="10" t="str">
        <f t="shared" si="2"/>
        <v>multiplied by</v>
      </c>
      <c r="AF10" s="10">
        <f ca="1" t="shared" si="3"/>
        <v>6</v>
      </c>
      <c r="AG10" s="10" t="s">
        <v>6</v>
      </c>
      <c r="AH10" s="10" t="str">
        <f t="shared" si="4"/>
        <v>11 multiplied by 6 = </v>
      </c>
      <c r="AI10" s="10"/>
      <c r="AJ10" s="10">
        <f t="shared" si="5"/>
        <v>66</v>
      </c>
      <c r="AK10" s="10" t="s">
        <v>19</v>
      </c>
      <c r="AL10" s="10"/>
      <c r="AM10" s="10">
        <v>39</v>
      </c>
      <c r="AN10" s="10">
        <f>AN9+1</f>
        <v>6</v>
      </c>
      <c r="AO10" s="10" t="s">
        <v>5</v>
      </c>
      <c r="AP10" s="10"/>
      <c r="AQ10" s="10"/>
      <c r="AR10" s="10"/>
      <c r="AS10" s="10"/>
      <c r="AT10" s="10"/>
      <c r="AU10" s="10"/>
      <c r="AV10" s="10"/>
      <c r="AW10" s="10"/>
      <c r="AX10" s="10"/>
    </row>
    <row r="11" spans="1:50" ht="18.75" customHeight="1">
      <c r="A11" s="7"/>
      <c r="B11" s="7"/>
      <c r="C11" s="7"/>
      <c r="D11" s="7"/>
      <c r="E11" s="7"/>
      <c r="F11" s="7"/>
      <c r="G11" s="7"/>
      <c r="H11" s="7"/>
      <c r="I11" s="7"/>
      <c r="J11" s="7"/>
      <c r="K11" s="7"/>
      <c r="L11" s="7"/>
      <c r="M11" s="7"/>
      <c r="N11" s="7"/>
      <c r="O11" s="7"/>
      <c r="P11" s="7"/>
      <c r="Q11" s="7"/>
      <c r="R11" s="7"/>
      <c r="S11" s="7"/>
      <c r="T11" s="11" t="str">
        <f t="shared" si="0"/>
        <v>30 minus 12 = </v>
      </c>
      <c r="U11" s="2"/>
      <c r="V11" s="10">
        <f>SUM($W$3:W11)</f>
        <v>0</v>
      </c>
      <c r="W11" s="10">
        <f t="shared" si="1"/>
        <v>0</v>
      </c>
      <c r="X11" s="10">
        <f t="shared" si="12"/>
        <v>7</v>
      </c>
      <c r="Y11" s="10">
        <f ca="1" t="shared" si="6"/>
        <v>8</v>
      </c>
      <c r="Z11" s="10">
        <f ca="1" t="shared" si="7"/>
        <v>2</v>
      </c>
      <c r="AA11" s="10">
        <f ca="1" t="shared" si="8"/>
        <v>10</v>
      </c>
      <c r="AB11" s="10">
        <f t="shared" si="9"/>
        <v>8</v>
      </c>
      <c r="AC11" s="10" t="str">
        <f t="shared" si="10"/>
        <v>add</v>
      </c>
      <c r="AD11" s="10">
        <f ca="1" t="shared" si="11"/>
        <v>50</v>
      </c>
      <c r="AE11" s="10" t="str">
        <f t="shared" si="2"/>
        <v>add</v>
      </c>
      <c r="AF11" s="10">
        <f ca="1" t="shared" si="3"/>
        <v>13</v>
      </c>
      <c r="AG11" s="10" t="s">
        <v>6</v>
      </c>
      <c r="AH11" s="10" t="str">
        <f t="shared" si="4"/>
        <v>50 add 13 = </v>
      </c>
      <c r="AI11" s="10"/>
      <c r="AJ11" s="10">
        <f t="shared" si="5"/>
        <v>63</v>
      </c>
      <c r="AK11" s="10" t="s">
        <v>13</v>
      </c>
      <c r="AL11" s="10"/>
      <c r="AM11" s="10">
        <v>15</v>
      </c>
      <c r="AN11" s="10"/>
      <c r="AO11" s="10"/>
      <c r="AP11" s="10"/>
      <c r="AQ11" s="10"/>
      <c r="AR11" s="10"/>
      <c r="AS11" s="10"/>
      <c r="AT11" s="10"/>
      <c r="AU11" s="10"/>
      <c r="AV11" s="10"/>
      <c r="AW11" s="10"/>
      <c r="AX11" s="10"/>
    </row>
    <row r="12" spans="1:50" ht="18.75" customHeight="1">
      <c r="A12" s="7"/>
      <c r="B12" s="7"/>
      <c r="C12" s="7"/>
      <c r="D12" s="7"/>
      <c r="E12" s="7"/>
      <c r="F12" s="7"/>
      <c r="G12" s="7"/>
      <c r="H12" s="7"/>
      <c r="I12" s="7"/>
      <c r="J12" s="7"/>
      <c r="K12" s="7"/>
      <c r="L12" s="18" t="str">
        <f>AF19</f>
        <v>Click 'Start timer' for questions.</v>
      </c>
      <c r="M12" s="19"/>
      <c r="N12" s="19"/>
      <c r="O12" s="19"/>
      <c r="P12" s="19"/>
      <c r="Q12" s="19"/>
      <c r="R12" s="20"/>
      <c r="S12" s="5"/>
      <c r="T12" s="11" t="str">
        <f t="shared" si="0"/>
        <v>46 minus 13 = </v>
      </c>
      <c r="U12" s="2"/>
      <c r="V12" s="10">
        <f>SUM($W$3:W12)</f>
        <v>0</v>
      </c>
      <c r="W12" s="10">
        <f t="shared" si="1"/>
        <v>0</v>
      </c>
      <c r="X12" s="10">
        <f t="shared" si="12"/>
        <v>8</v>
      </c>
      <c r="Y12" s="10">
        <f ca="1" t="shared" si="6"/>
        <v>9</v>
      </c>
      <c r="Z12" s="10">
        <f ca="1" t="shared" si="7"/>
        <v>2</v>
      </c>
      <c r="AA12" s="10">
        <f ca="1" t="shared" si="8"/>
        <v>11</v>
      </c>
      <c r="AB12" s="10">
        <f t="shared" si="9"/>
        <v>9</v>
      </c>
      <c r="AC12" s="10" t="str">
        <f t="shared" si="10"/>
        <v>add</v>
      </c>
      <c r="AD12" s="10">
        <f ca="1" t="shared" si="11"/>
        <v>31</v>
      </c>
      <c r="AE12" s="10" t="str">
        <f t="shared" si="2"/>
        <v>add</v>
      </c>
      <c r="AF12" s="10">
        <f ca="1" t="shared" si="3"/>
        <v>13</v>
      </c>
      <c r="AG12" s="10" t="s">
        <v>6</v>
      </c>
      <c r="AH12" s="10" t="str">
        <f t="shared" si="4"/>
        <v>31 add 13 = </v>
      </c>
      <c r="AI12" s="10"/>
      <c r="AJ12" s="10">
        <f t="shared" si="5"/>
        <v>44</v>
      </c>
      <c r="AK12" s="10" t="s">
        <v>15</v>
      </c>
      <c r="AL12" s="10"/>
      <c r="AM12" s="10">
        <v>58</v>
      </c>
      <c r="AN12" s="10"/>
      <c r="AO12" s="10"/>
      <c r="AP12" s="10"/>
      <c r="AQ12" s="10"/>
      <c r="AR12" s="10"/>
      <c r="AS12" s="10"/>
      <c r="AT12" s="10"/>
      <c r="AU12" s="10"/>
      <c r="AV12" s="10"/>
      <c r="AW12" s="10"/>
      <c r="AX12" s="10"/>
    </row>
    <row r="13" spans="1:50" ht="12.75">
      <c r="A13" s="7"/>
      <c r="B13" s="7"/>
      <c r="C13" s="7"/>
      <c r="D13" s="7"/>
      <c r="E13" s="7"/>
      <c r="F13" s="7"/>
      <c r="G13" s="7"/>
      <c r="H13" s="7"/>
      <c r="I13" s="7"/>
      <c r="J13" s="7"/>
      <c r="K13" s="7"/>
      <c r="L13" s="21"/>
      <c r="M13" s="22"/>
      <c r="N13" s="22"/>
      <c r="O13" s="22"/>
      <c r="P13" s="22"/>
      <c r="Q13" s="22"/>
      <c r="R13" s="23"/>
      <c r="S13" s="5"/>
      <c r="T13" s="5"/>
      <c r="U13" s="5"/>
      <c r="V13" s="6"/>
      <c r="W13" s="10">
        <f>SUM(W3:W12)</f>
        <v>0</v>
      </c>
      <c r="X13" s="10">
        <f t="shared" si="12"/>
        <v>9</v>
      </c>
      <c r="Y13" s="10">
        <f ca="1" t="shared" si="6"/>
        <v>12</v>
      </c>
      <c r="Z13" s="10">
        <f ca="1" t="shared" si="7"/>
        <v>5</v>
      </c>
      <c r="AA13" s="10">
        <f ca="1" t="shared" si="8"/>
        <v>3</v>
      </c>
      <c r="AB13" s="10">
        <f t="shared" si="9"/>
        <v>12</v>
      </c>
      <c r="AC13" s="10" t="str">
        <f t="shared" si="10"/>
        <v>times</v>
      </c>
      <c r="AD13" s="10">
        <f ca="1" t="shared" si="11"/>
        <v>12</v>
      </c>
      <c r="AE13" s="10" t="str">
        <f t="shared" si="2"/>
        <v>multiplied by</v>
      </c>
      <c r="AF13" s="10">
        <f ca="1" t="shared" si="3"/>
        <v>3</v>
      </c>
      <c r="AG13" s="10" t="s">
        <v>6</v>
      </c>
      <c r="AH13" s="10" t="str">
        <f t="shared" si="4"/>
        <v>12 multiplied by 3 = </v>
      </c>
      <c r="AI13" s="10"/>
      <c r="AJ13" s="10">
        <f t="shared" si="5"/>
        <v>36</v>
      </c>
      <c r="AK13" s="10" t="s">
        <v>20</v>
      </c>
      <c r="AL13" s="10"/>
      <c r="AM13" s="10">
        <v>18</v>
      </c>
      <c r="AN13" s="10"/>
      <c r="AO13" s="10"/>
      <c r="AP13" s="10"/>
      <c r="AQ13" s="10"/>
      <c r="AR13" s="10"/>
      <c r="AS13" s="10"/>
      <c r="AT13" s="10"/>
      <c r="AU13" s="10"/>
      <c r="AV13" s="10"/>
      <c r="AW13" s="10"/>
      <c r="AX13" s="10"/>
    </row>
    <row r="14" spans="1:50" ht="12.75">
      <c r="A14" s="7"/>
      <c r="B14" s="7"/>
      <c r="C14" s="7"/>
      <c r="D14" s="7"/>
      <c r="E14" s="7"/>
      <c r="F14" s="7"/>
      <c r="G14" s="7"/>
      <c r="H14" s="7"/>
      <c r="I14" s="7"/>
      <c r="J14" s="7"/>
      <c r="K14" s="7"/>
      <c r="L14" s="21"/>
      <c r="M14" s="22"/>
      <c r="N14" s="22"/>
      <c r="O14" s="22"/>
      <c r="P14" s="22"/>
      <c r="Q14" s="22"/>
      <c r="R14" s="23"/>
      <c r="S14" s="7"/>
      <c r="T14" s="7"/>
      <c r="U14" s="7"/>
      <c r="V14" s="6"/>
      <c r="W14" s="10"/>
      <c r="X14" s="10">
        <f t="shared" si="12"/>
        <v>10</v>
      </c>
      <c r="Y14" s="10">
        <f ca="1" t="shared" si="6"/>
        <v>3</v>
      </c>
      <c r="Z14" s="10">
        <f ca="1" t="shared" si="7"/>
        <v>4</v>
      </c>
      <c r="AA14" s="10">
        <f ca="1" t="shared" si="8"/>
        <v>11</v>
      </c>
      <c r="AB14" s="10">
        <f t="shared" si="9"/>
        <v>3</v>
      </c>
      <c r="AC14" s="10" t="str">
        <f t="shared" si="10"/>
        <v>minus</v>
      </c>
      <c r="AD14" s="10">
        <f ca="1" t="shared" si="11"/>
        <v>31</v>
      </c>
      <c r="AE14" s="10" t="str">
        <f t="shared" si="2"/>
        <v>minus</v>
      </c>
      <c r="AF14" s="10">
        <f ca="1" t="shared" si="3"/>
        <v>7</v>
      </c>
      <c r="AG14" s="10" t="s">
        <v>6</v>
      </c>
      <c r="AH14" s="10" t="str">
        <f t="shared" si="4"/>
        <v>31 minus 7 = </v>
      </c>
      <c r="AI14" s="10"/>
      <c r="AJ14" s="10">
        <f t="shared" si="5"/>
        <v>24</v>
      </c>
      <c r="AK14" s="10" t="s">
        <v>14</v>
      </c>
      <c r="AL14" s="10"/>
      <c r="AM14" s="10">
        <v>33</v>
      </c>
      <c r="AN14" s="10"/>
      <c r="AO14" s="10"/>
      <c r="AP14" s="10"/>
      <c r="AQ14" s="10"/>
      <c r="AR14" s="10"/>
      <c r="AS14" s="10"/>
      <c r="AT14" s="10"/>
      <c r="AU14" s="10"/>
      <c r="AV14" s="10"/>
      <c r="AW14" s="10"/>
      <c r="AX14" s="10"/>
    </row>
    <row r="15" spans="1:50" ht="12.75">
      <c r="A15" s="7"/>
      <c r="B15" s="7"/>
      <c r="C15" s="7"/>
      <c r="D15" s="7"/>
      <c r="E15" s="7"/>
      <c r="F15" s="7"/>
      <c r="G15" s="7"/>
      <c r="H15" s="7"/>
      <c r="I15" s="7"/>
      <c r="J15" s="7"/>
      <c r="K15" s="7"/>
      <c r="L15" s="21"/>
      <c r="M15" s="22"/>
      <c r="N15" s="22"/>
      <c r="O15" s="22"/>
      <c r="P15" s="22"/>
      <c r="Q15" s="22"/>
      <c r="R15" s="23"/>
      <c r="S15" s="7"/>
      <c r="T15" s="27" t="str">
        <f>IF(W13=10,X19,"Waiting for 10 correct answers.")</f>
        <v>Waiting for 10 correct answers.</v>
      </c>
      <c r="U15" s="28"/>
      <c r="V15" s="6"/>
      <c r="W15" s="10"/>
      <c r="X15" s="10"/>
      <c r="Y15" s="10"/>
      <c r="Z15" s="10"/>
      <c r="AA15" s="10"/>
      <c r="AB15" s="10"/>
      <c r="AC15" s="10"/>
      <c r="AD15" s="10" t="str">
        <f>IF(AC20=1," hour "," hours ")</f>
        <v> hours </v>
      </c>
      <c r="AE15" s="10"/>
      <c r="AF15" s="10"/>
      <c r="AG15" s="10"/>
      <c r="AH15" s="10"/>
      <c r="AI15" s="10"/>
      <c r="AJ15" s="10"/>
      <c r="AK15" s="10"/>
      <c r="AL15" s="10"/>
      <c r="AM15" s="10"/>
      <c r="AN15" s="10"/>
      <c r="AO15" s="10"/>
      <c r="AP15" s="10"/>
      <c r="AQ15" s="10"/>
      <c r="AR15" s="10"/>
      <c r="AS15" s="10"/>
      <c r="AT15" s="10"/>
      <c r="AU15" s="10"/>
      <c r="AV15" s="10"/>
      <c r="AW15" s="10"/>
      <c r="AX15" s="10"/>
    </row>
    <row r="16" spans="1:50" ht="12.75">
      <c r="A16" s="7"/>
      <c r="B16" s="7"/>
      <c r="C16" s="7"/>
      <c r="D16" s="7"/>
      <c r="E16" s="7"/>
      <c r="F16" s="7"/>
      <c r="G16" s="7"/>
      <c r="H16" s="7"/>
      <c r="I16" s="7"/>
      <c r="J16" s="7"/>
      <c r="K16" s="7"/>
      <c r="L16" s="21"/>
      <c r="M16" s="22"/>
      <c r="N16" s="22"/>
      <c r="O16" s="22"/>
      <c r="P16" s="22"/>
      <c r="Q16" s="22"/>
      <c r="R16" s="23"/>
      <c r="S16" s="7"/>
      <c r="T16" s="29"/>
      <c r="U16" s="30"/>
      <c r="V16" s="8"/>
      <c r="W16" s="14"/>
      <c r="X16" s="10"/>
      <c r="Y16" s="10"/>
      <c r="Z16" s="10"/>
      <c r="AA16" s="10"/>
      <c r="AB16" s="10"/>
      <c r="AC16" s="15">
        <f ca="1">INT((NOW()-AD3)*24*60*60+0.5)</f>
        <v>13816300</v>
      </c>
      <c r="AD16" s="15" t="str">
        <f>IF(AC20=0,"",CONCATENATE(AC20,AD15))</f>
        <v>3837 hours </v>
      </c>
      <c r="AE16" s="15"/>
      <c r="AF16" s="15" t="s">
        <v>8</v>
      </c>
      <c r="AG16" s="10" t="str">
        <f>CONCATENATE("Absolutely brilliant! You took ",AD20)</f>
        <v>Absolutely brilliant! You took 3837 hours 51 minutes 40 seconds </v>
      </c>
      <c r="AH16" s="10"/>
      <c r="AI16" s="10"/>
      <c r="AJ16" s="10"/>
      <c r="AK16" s="10"/>
      <c r="AL16" s="10"/>
      <c r="AM16" s="10"/>
      <c r="AN16" s="10"/>
      <c r="AO16" s="10"/>
      <c r="AP16" s="10"/>
      <c r="AQ16" s="10"/>
      <c r="AR16" s="10"/>
      <c r="AS16" s="10"/>
      <c r="AT16" s="10"/>
      <c r="AU16" s="10"/>
      <c r="AV16" s="10"/>
      <c r="AW16" s="10"/>
      <c r="AX16" s="10"/>
    </row>
    <row r="17" spans="1:50" ht="12.75">
      <c r="A17" s="7"/>
      <c r="B17" s="7"/>
      <c r="C17" s="7"/>
      <c r="D17" s="7"/>
      <c r="E17" s="7"/>
      <c r="F17" s="7"/>
      <c r="G17" s="7"/>
      <c r="H17" s="7"/>
      <c r="I17" s="7"/>
      <c r="J17" s="7"/>
      <c r="K17" s="7"/>
      <c r="L17" s="24"/>
      <c r="M17" s="25"/>
      <c r="N17" s="25"/>
      <c r="O17" s="25"/>
      <c r="P17" s="25"/>
      <c r="Q17" s="25"/>
      <c r="R17" s="26"/>
      <c r="S17" s="7"/>
      <c r="T17" s="31"/>
      <c r="U17" s="32"/>
      <c r="V17" s="8"/>
      <c r="W17" s="14"/>
      <c r="X17" s="10"/>
      <c r="Y17" s="10"/>
      <c r="Z17" s="10"/>
      <c r="AA17" s="10"/>
      <c r="AB17" s="10">
        <v>1</v>
      </c>
      <c r="AC17" s="10">
        <f>MOD(AC16,60)</f>
        <v>40</v>
      </c>
      <c r="AD17" s="10" t="str">
        <f>IF(AC19=1," minute "," minutes ")</f>
        <v> minutes </v>
      </c>
      <c r="AE17" s="10"/>
      <c r="AF17" s="10" t="s">
        <v>10</v>
      </c>
      <c r="AG17" s="10" t="str">
        <f>CONCATENATE("Brilliant! You took ",AD20)</f>
        <v>Brilliant! You took 3837 hours 51 minutes 40 seconds </v>
      </c>
      <c r="AH17" s="10"/>
      <c r="AI17" s="10"/>
      <c r="AJ17" s="10"/>
      <c r="AK17" s="10"/>
      <c r="AL17" s="10"/>
      <c r="AM17" s="10"/>
      <c r="AN17" s="10"/>
      <c r="AO17" s="10"/>
      <c r="AP17" s="10"/>
      <c r="AQ17" s="10"/>
      <c r="AR17" s="10"/>
      <c r="AS17" s="10"/>
      <c r="AT17" s="10"/>
      <c r="AU17" s="10"/>
      <c r="AV17" s="10"/>
      <c r="AW17" s="10"/>
      <c r="AX17" s="10"/>
    </row>
    <row r="18" spans="1:50" ht="12.75">
      <c r="A18" s="7"/>
      <c r="B18" s="7"/>
      <c r="C18" s="7"/>
      <c r="D18" s="7"/>
      <c r="E18" s="7"/>
      <c r="F18" s="7"/>
      <c r="G18" s="7"/>
      <c r="H18" s="7"/>
      <c r="I18" s="7"/>
      <c r="J18" s="7"/>
      <c r="K18" s="7"/>
      <c r="L18" s="7"/>
      <c r="M18" s="7"/>
      <c r="N18" s="7"/>
      <c r="O18" s="7"/>
      <c r="P18" s="7"/>
      <c r="Q18" s="7"/>
      <c r="R18" s="7"/>
      <c r="S18" s="7"/>
      <c r="T18" s="7"/>
      <c r="U18" s="7"/>
      <c r="V18" s="8"/>
      <c r="W18" s="14"/>
      <c r="X18" s="10"/>
      <c r="Y18" s="10"/>
      <c r="Z18" s="10"/>
      <c r="AA18" s="10"/>
      <c r="AB18" s="10"/>
      <c r="AC18" s="10">
        <f>(AC16-AC17)/60</f>
        <v>230271</v>
      </c>
      <c r="AD18" s="10" t="str">
        <f>IF(AC20+AC19=0,"",CONCATENATE(AD16,AC19,AD17))</f>
        <v>3837 hours 51 minutes </v>
      </c>
      <c r="AE18" s="10"/>
      <c r="AF18" s="10" t="s">
        <v>9</v>
      </c>
      <c r="AG18" s="10" t="str">
        <f>CONCATENATE("Very good! You took ",AD20)</f>
        <v>Very good! You took 3837 hours 51 minutes 40 seconds </v>
      </c>
      <c r="AH18" s="10"/>
      <c r="AI18" s="10"/>
      <c r="AJ18" s="10"/>
      <c r="AK18" s="10"/>
      <c r="AL18" s="10"/>
      <c r="AM18" s="10"/>
      <c r="AN18" s="10"/>
      <c r="AO18" s="10"/>
      <c r="AP18" s="10"/>
      <c r="AQ18" s="10"/>
      <c r="AR18" s="10"/>
      <c r="AS18" s="10"/>
      <c r="AT18" s="10"/>
      <c r="AU18" s="10"/>
      <c r="AV18" s="10"/>
      <c r="AW18" s="10"/>
      <c r="AX18" s="10"/>
    </row>
    <row r="19" spans="1:50" ht="12.75">
      <c r="A19" s="7"/>
      <c r="B19" s="7"/>
      <c r="C19" s="7"/>
      <c r="D19" s="7"/>
      <c r="E19" s="7"/>
      <c r="F19" s="7"/>
      <c r="G19" s="7"/>
      <c r="H19" s="7"/>
      <c r="I19" s="7"/>
      <c r="J19" s="7"/>
      <c r="K19" s="7"/>
      <c r="L19" s="7"/>
      <c r="M19" s="7"/>
      <c r="N19" s="7"/>
      <c r="O19" s="7"/>
      <c r="P19" s="7"/>
      <c r="Q19" s="7"/>
      <c r="R19" s="7"/>
      <c r="S19" s="7"/>
      <c r="T19" s="7"/>
      <c r="U19" s="7"/>
      <c r="V19" s="8"/>
      <c r="W19" s="14"/>
      <c r="X19" s="10" t="str">
        <f>IF(AC16&lt;31,AG16,IF(AC16&lt;46,AG17,IF(AC16&lt;61,AG18,AG19)))</f>
        <v>Good! You took 3837 hours 51 minutes 40 seconds </v>
      </c>
      <c r="Y19" s="10"/>
      <c r="Z19" s="10"/>
      <c r="AA19" s="10"/>
      <c r="AB19" s="10"/>
      <c r="AC19" s="10">
        <f>MOD(AC18,60)</f>
        <v>51</v>
      </c>
      <c r="AD19" s="10" t="str">
        <f>IF(AC17=1," second "," seconds ")</f>
        <v> seconds </v>
      </c>
      <c r="AE19" s="10"/>
      <c r="AF19" s="10" t="str">
        <f>IF(AC2=100,AF20,IF(W13&lt;10,AF21,AF22))</f>
        <v>Click 'Start timer' for questions.</v>
      </c>
      <c r="AG19" s="10" t="str">
        <f>CONCATENATE("Good! You took ",AD20)</f>
        <v>Good! You took 3837 hours 51 minutes 40 seconds </v>
      </c>
      <c r="AH19" s="10"/>
      <c r="AI19" s="10"/>
      <c r="AJ19" s="10"/>
      <c r="AK19" s="10"/>
      <c r="AL19" s="10"/>
      <c r="AM19" s="10"/>
      <c r="AN19" s="10"/>
      <c r="AO19" s="10"/>
      <c r="AP19" s="10"/>
      <c r="AQ19" s="10"/>
      <c r="AR19" s="10"/>
      <c r="AS19" s="10"/>
      <c r="AT19" s="10"/>
      <c r="AU19" s="10"/>
      <c r="AV19" s="10"/>
      <c r="AW19" s="10"/>
      <c r="AX19" s="10"/>
    </row>
    <row r="20" spans="1:50" ht="12.75">
      <c r="A20" s="7"/>
      <c r="B20" s="7"/>
      <c r="C20" s="7"/>
      <c r="D20" s="7"/>
      <c r="E20" s="7"/>
      <c r="F20" s="7"/>
      <c r="G20" s="7"/>
      <c r="H20" s="7"/>
      <c r="I20" s="7"/>
      <c r="J20" s="7"/>
      <c r="K20" s="7"/>
      <c r="L20" s="7"/>
      <c r="M20" s="7"/>
      <c r="N20" s="7"/>
      <c r="O20" s="7"/>
      <c r="P20" s="7"/>
      <c r="Q20" s="7"/>
      <c r="R20" s="7"/>
      <c r="S20" s="7"/>
      <c r="T20" s="7"/>
      <c r="U20" s="7"/>
      <c r="V20" s="6"/>
      <c r="W20" s="10"/>
      <c r="X20" s="10"/>
      <c r="Y20" s="10"/>
      <c r="Z20" s="10"/>
      <c r="AA20" s="10"/>
      <c r="AB20" s="10"/>
      <c r="AC20" s="10">
        <f>IF(AC18&gt;59,(AC18-AC19)/60,0)</f>
        <v>3837</v>
      </c>
      <c r="AD20" s="10" t="str">
        <f>IF(AC17=0,AD18,CONCATENATE(AD18,AC17,AD19))</f>
        <v>3837 hours 51 minutes 40 seconds </v>
      </c>
      <c r="AE20" s="10"/>
      <c r="AF20" s="10" t="s">
        <v>21</v>
      </c>
      <c r="AG20" s="10"/>
      <c r="AH20" s="10"/>
      <c r="AI20" s="10"/>
      <c r="AJ20" s="10"/>
      <c r="AK20" s="10"/>
      <c r="AL20" s="10"/>
      <c r="AM20" s="10"/>
      <c r="AN20" s="10"/>
      <c r="AO20" s="10"/>
      <c r="AP20" s="10"/>
      <c r="AQ20" s="10"/>
      <c r="AR20" s="10"/>
      <c r="AS20" s="10"/>
      <c r="AT20" s="10"/>
      <c r="AU20" s="10"/>
      <c r="AV20" s="10"/>
      <c r="AW20" s="10"/>
      <c r="AX20" s="10"/>
    </row>
    <row r="21" spans="1:50" ht="12.75">
      <c r="A21" s="7"/>
      <c r="B21" s="7"/>
      <c r="C21" s="7"/>
      <c r="D21" s="7"/>
      <c r="E21" s="7"/>
      <c r="F21" s="7"/>
      <c r="G21" s="7"/>
      <c r="H21" s="7"/>
      <c r="I21" s="7"/>
      <c r="J21" s="7"/>
      <c r="K21" s="7"/>
      <c r="L21" s="7"/>
      <c r="M21" s="7"/>
      <c r="N21" s="7"/>
      <c r="O21" s="7"/>
      <c r="P21" s="7"/>
      <c r="Q21" s="7"/>
      <c r="R21" s="7"/>
      <c r="S21" s="7"/>
      <c r="T21" s="7"/>
      <c r="U21" s="7"/>
      <c r="V21" s="6"/>
      <c r="W21" s="10"/>
      <c r="X21" s="10"/>
      <c r="Y21" s="10"/>
      <c r="Z21" s="10"/>
      <c r="AA21" s="10"/>
      <c r="AB21" s="10"/>
      <c r="AC21" s="10">
        <f>AC20*3600+AC19*60+AC17</f>
        <v>13816300</v>
      </c>
      <c r="AD21" s="10"/>
      <c r="AE21" s="10"/>
      <c r="AF21" s="10" t="s">
        <v>22</v>
      </c>
      <c r="AG21" s="10"/>
      <c r="AH21" s="10"/>
      <c r="AI21" s="10"/>
      <c r="AJ21" s="10"/>
      <c r="AK21" s="10"/>
      <c r="AL21" s="10"/>
      <c r="AM21" s="10"/>
      <c r="AN21" s="10"/>
      <c r="AO21" s="10"/>
      <c r="AP21" s="10"/>
      <c r="AQ21" s="10"/>
      <c r="AR21" s="10"/>
      <c r="AS21" s="10"/>
      <c r="AT21" s="10"/>
      <c r="AU21" s="10"/>
      <c r="AV21" s="10"/>
      <c r="AW21" s="10"/>
      <c r="AX21" s="10"/>
    </row>
    <row r="22" spans="1:50" ht="12.75">
      <c r="A22" s="7"/>
      <c r="B22" s="7"/>
      <c r="C22" s="7"/>
      <c r="D22" s="7"/>
      <c r="E22" s="7"/>
      <c r="F22" s="7"/>
      <c r="G22" s="7"/>
      <c r="H22" s="7"/>
      <c r="I22" s="7"/>
      <c r="J22" s="7"/>
      <c r="K22" s="7"/>
      <c r="L22" s="7"/>
      <c r="M22" s="7"/>
      <c r="N22" s="7"/>
      <c r="O22" s="7"/>
      <c r="P22" s="7"/>
      <c r="Q22" s="7"/>
      <c r="R22" s="7"/>
      <c r="S22" s="7"/>
      <c r="T22" s="7"/>
      <c r="U22" s="7"/>
      <c r="V22" s="6"/>
      <c r="W22" s="10"/>
      <c r="X22" s="10"/>
      <c r="Y22" s="10"/>
      <c r="Z22" s="10"/>
      <c r="AA22" s="10"/>
      <c r="AB22" s="10"/>
      <c r="AC22" s="10"/>
      <c r="AD22" s="10"/>
      <c r="AE22" s="10"/>
      <c r="AF22" s="10" t="s">
        <v>23</v>
      </c>
      <c r="AG22" s="10"/>
      <c r="AH22" s="10"/>
      <c r="AI22" s="10"/>
      <c r="AJ22" s="10"/>
      <c r="AK22" s="10"/>
      <c r="AL22" s="10"/>
      <c r="AM22" s="10"/>
      <c r="AN22" s="10"/>
      <c r="AO22" s="10"/>
      <c r="AP22" s="10"/>
      <c r="AQ22" s="10"/>
      <c r="AR22" s="10"/>
      <c r="AS22" s="10"/>
      <c r="AT22" s="10"/>
      <c r="AU22" s="10"/>
      <c r="AV22" s="10"/>
      <c r="AW22" s="10"/>
      <c r="AX22" s="10"/>
    </row>
    <row r="23" spans="1:50" ht="12.75">
      <c r="A23" s="7"/>
      <c r="B23" s="7"/>
      <c r="C23" s="7"/>
      <c r="D23" s="7"/>
      <c r="E23" s="7"/>
      <c r="F23" s="7"/>
      <c r="G23" s="7"/>
      <c r="H23" s="7"/>
      <c r="I23" s="7"/>
      <c r="J23" s="7"/>
      <c r="K23" s="7"/>
      <c r="L23" s="7"/>
      <c r="M23" s="7"/>
      <c r="N23" s="7"/>
      <c r="O23" s="7"/>
      <c r="P23" s="7"/>
      <c r="Q23" s="7"/>
      <c r="R23" s="7"/>
      <c r="S23" s="7"/>
      <c r="T23" s="7"/>
      <c r="U23" s="7"/>
      <c r="V23" s="6"/>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sheetData>
  <sheetProtection sheet="1" objects="1" scenarios="1"/>
  <mergeCells count="2">
    <mergeCell ref="L12:R17"/>
    <mergeCell ref="T15:U17"/>
  </mergeCells>
  <conditionalFormatting sqref="T13:U14 T18:U21 V13:W15 S9:S18 N9:R11">
    <cfRule type="expression" priority="1" dxfId="0" stopIfTrue="1">
      <formula>IF(AND($T$24=1,AND(A8=1,B8=1,C8=1,A9=1,B9=1,C9=1,A10=1,B10=1,C10=1)),1,0)</formula>
    </cfRule>
    <cfRule type="expression" priority="2" dxfId="1" stopIfTrue="1">
      <formula>IF(B9=1,1,0)</formula>
    </cfRule>
    <cfRule type="expression" priority="3" dxfId="2" stopIfTrue="1">
      <formula>IF(OR(A8=1,B8=1,C8=1,A9=1,B9=1,C9=1,A10=1,B10=1,C10=1),1,0)</formula>
    </cfRule>
  </conditionalFormatting>
  <conditionalFormatting sqref="T15:U17">
    <cfRule type="expression" priority="4" dxfId="3" stopIfTrue="1">
      <formula>IF(AND(W13=10,$AC$16&lt;31),1,0)</formula>
    </cfRule>
    <cfRule type="expression" priority="5" dxfId="4" stopIfTrue="1">
      <formula>IF(AND(W13=10,$AC$16&lt;45),1,0)</formula>
    </cfRule>
    <cfRule type="expression" priority="6" dxfId="5" stopIfTrue="1">
      <formula>IF(AND(W13=10,$AC$16&lt;61),1,0)</formula>
    </cfRule>
  </conditionalFormatting>
  <conditionalFormatting sqref="T4:T12">
    <cfRule type="expression" priority="7" dxfId="6" stopIfTrue="1">
      <formula>IF(V3=X5,0,1)</formula>
    </cfRule>
  </conditionalFormatting>
  <conditionalFormatting sqref="N12:R17">
    <cfRule type="expression" priority="8" dxfId="0" stopIfTrue="1">
      <formula>IF(AND($T$24=1,AND(A24=1,B24=1,C24=1,A25=1,B25=1,C25=1,A26=1,B26=1,C26=1)),1,0)</formula>
    </cfRule>
    <cfRule type="expression" priority="9" dxfId="1" stopIfTrue="1">
      <formula>IF(B25=1,1,0)</formula>
    </cfRule>
    <cfRule type="expression" priority="10" dxfId="2" stopIfTrue="1">
      <formula>IF(OR(A24=1,B24=1,C24=1,A25=1,B25=1,C25=1,A26=1,B26=1,C26=1),1,0)</formula>
    </cfRule>
  </conditionalFormatting>
  <dataValidations count="2">
    <dataValidation errorStyle="information" allowBlank="1" showInputMessage="1" showErrorMessage="1" errorTitle="PLEASE TRY AGAIN" sqref="AM25:AM65536 AQ1:IV65536 AO1:AP4 AO11:AP65536 AN1:AN65536 AN5:AP10 AM1:AM23 AF1:AL65536 AC20:AC65536 AC1:AC18 AD1:AD65536 AE20:AE65536 AE1:AE18 X1:AB65536 T18:U65536 V1:W15 U1:U2 V20:W65536 U13:U14 T1:T15 A1:S65536"/>
    <dataValidation errorStyle="information" type="whole" allowBlank="1" showInputMessage="1" showErrorMessage="1" errorTitle="PLEASE TRY AGAIN" error="You must enter integers (whole numbers) between 1 and 200." sqref="U3:U12">
      <formula1>1</formula1>
      <formula2>200</formula2>
    </dataValidation>
  </dataValidations>
  <printOptions/>
  <pageMargins left="0.75" right="0.75" top="1" bottom="1"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Miller</dc:creator>
  <cp:keywords/>
  <dc:description/>
  <cp:lastModifiedBy>Diane Kirkland</cp:lastModifiedBy>
  <dcterms:created xsi:type="dcterms:W3CDTF">2000-10-11T07:32:24Z</dcterms:created>
  <dcterms:modified xsi:type="dcterms:W3CDTF">2001-03-08T11:20:24Z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